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80" windowHeight="8835" tabRatio="613" activeTab="2"/>
  </bookViews>
  <sheets>
    <sheet name="´07 straipsniai" sheetId="1" r:id="rId1"/>
    <sheet name="´07 aut." sheetId="2" r:id="rId2"/>
    <sheet name="07 skyr." sheetId="3" r:id="rId3"/>
    <sheet name="´04-´07" sheetId="4" r:id="rId4"/>
    <sheet name="´06" sheetId="5" r:id="rId5"/>
    <sheet name="´05" sheetId="6" r:id="rId6"/>
    <sheet name="´04" sheetId="7" r:id="rId7"/>
    <sheet name="07 aut. (pasikeitimas)" sheetId="8" r:id="rId8"/>
  </sheets>
  <definedNames>
    <definedName name="_xlnm._FilterDatabase" localSheetId="3" hidden="1">'´04-´07'!$B$1:$B$161</definedName>
  </definedNames>
  <calcPr fullCalcOnLoad="1"/>
</workbook>
</file>

<file path=xl/comments5.xml><?xml version="1.0" encoding="utf-8"?>
<comments xmlns="http://schemas.openxmlformats.org/spreadsheetml/2006/main">
  <authors>
    <author>mii206</author>
  </authors>
  <commentList>
    <comment ref="A9" authorId="0">
      <text>
        <r>
          <rPr>
            <b/>
            <sz val="8"/>
            <rFont val="Tahoma"/>
            <family val="0"/>
          </rPr>
          <t>mii206: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mii206: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mii206: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mii206:</t>
        </r>
        <r>
          <rPr>
            <sz val="8"/>
            <rFont val="Tahoma"/>
            <family val="0"/>
          </rPr>
          <t xml:space="preserve">
</t>
        </r>
      </text>
    </comment>
    <comment ref="A35" authorId="0">
      <text>
        <r>
          <rPr>
            <b/>
            <sz val="8"/>
            <rFont val="Tahoma"/>
            <family val="0"/>
          </rPr>
          <t>mii206:</t>
        </r>
        <r>
          <rPr>
            <sz val="8"/>
            <rFont val="Tahoma"/>
            <family val="0"/>
          </rPr>
          <t xml:space="preserve">
</t>
        </r>
      </text>
    </comment>
    <comment ref="A103" authorId="0">
      <text>
        <r>
          <rPr>
            <b/>
            <sz val="8"/>
            <rFont val="Tahoma"/>
            <family val="0"/>
          </rPr>
          <t>mii206:</t>
        </r>
        <r>
          <rPr>
            <sz val="8"/>
            <rFont val="Tahoma"/>
            <family val="0"/>
          </rPr>
          <t xml:space="preserve">
</t>
        </r>
      </text>
    </comment>
    <comment ref="A104" authorId="0">
      <text>
        <r>
          <rPr>
            <b/>
            <sz val="8"/>
            <rFont val="Tahoma"/>
            <family val="0"/>
          </rPr>
          <t>mii206:</t>
        </r>
        <r>
          <rPr>
            <sz val="8"/>
            <rFont val="Tahoma"/>
            <family val="0"/>
          </rPr>
          <t xml:space="preserve">
</t>
        </r>
      </text>
    </comment>
    <comment ref="A105" authorId="0">
      <text>
        <r>
          <rPr>
            <b/>
            <sz val="8"/>
            <rFont val="Tahoma"/>
            <family val="0"/>
          </rPr>
          <t>mii206:</t>
        </r>
        <r>
          <rPr>
            <sz val="8"/>
            <rFont val="Tahoma"/>
            <family val="0"/>
          </rPr>
          <t xml:space="preserve">
</t>
        </r>
      </text>
    </comment>
    <comment ref="A106" authorId="0">
      <text>
        <r>
          <rPr>
            <b/>
            <sz val="8"/>
            <rFont val="Tahoma"/>
            <family val="0"/>
          </rPr>
          <t>mii206: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<sst xmlns="http://schemas.openxmlformats.org/spreadsheetml/2006/main" count="6736" uniqueCount="1251">
  <si>
    <t>[Lipeika, Antanas Leonas].    Formantinių požymių išskyrimo metodai // Informacijos mokslai. ISSN 1392-0561. T. 42-43 (2007). p. 201-206. Prieiga per internetą: &lt;http://www.leidykla.eu/mokslo-darbai/informacijos-mokslai&gt;.</t>
  </si>
  <si>
    <t xml:space="preserve">Lipeika Antanas Leonas </t>
  </si>
  <si>
    <t>[Bagušytė, Lina]; Tupikov, Dmitrij; [Lupeikienė, Audronė].    Heterogeninių komponentų jungimas į sudėtinius komponentus: sprendimai ir jų realizavimas // Informacinės technologijos 2007 : konferencijos pranešimų medžiaga / [Leidinio redakcinė kolegija: R</t>
  </si>
  <si>
    <t>[Dagienė, Valentina]; [Jasutienė, Eglė].    Informacinės technologijos matematikai vizualizuoti ir tyrinėti // Informacijos mokslai. ISSN 1392-0561. T. 41 (2007). p. 76-88. Prieiga per internetą: &lt;http://www.leidykla.eu/mokslo-darbai/informacijos-mokslai&gt;</t>
  </si>
  <si>
    <t>[L. Paliulionienė]. Dviejų žinių bazių vidinių ir situacinių skirtumų nustatymas, ISSN 0132-2818 // Lietuvos. matem. rink., 44(spec. nr.), 2004, p. 351-356.</t>
  </si>
  <si>
    <t>[A. Plikusas], D. Pumputis. Calibrated estimators of totals under different distance measures, ISSN 0132-2818 //Lietuvos  matem. rink., 44(spec. nr.), 2004, p. 572-576.</t>
  </si>
  <si>
    <t>Baronas, Romas; [Ivanauskas, Feliksas].    Computational modelling of plate-gap biosensors with porous inert membrane // Proceedings of the 19th Nordic seminar on computational mechanics : Lund, 20-21 October, 2006. , 2006. p. 47-50. Prieiga per internetą</t>
  </si>
  <si>
    <t>Baronas, Romas; Būda, Sigitas; [Ivanauskas, Feliksas]; Vaitkus, Pranas.    Biojutiklių atsako į mišinius statistinė analizė ir prognozavimas // Lietuvos matematikos rinkinys. ISSN 0132-2818. T. 46, spec. Nr. (2006). p. 338-344. Prieiga per internetą: (htt</t>
  </si>
  <si>
    <t>Jurkus, Vytautas; [Ivanauskas, Feliksas]; Pikturna, Aleksas.    VU studijų proceso finansų valdymo kompiuterinis modeliavimas // Lietuvos matematikos rinkinys. ISSN 0132-2818. T. 46, spec. Nr. (2006). p. 361-365. Prieiga per internetą: (http://www.mii.lt/</t>
  </si>
  <si>
    <t xml:space="preserve">Pečiulytė, Sigita; [Štikonas, Artūras].    Sturm-Liouville problem for stationary differential operator with nonlocal two-point boundary conditions // Nonlinear analysis: modelling and control. ISSN 1392-5113. Vol. 11, no. 1 (2006). p. 47-78. Prieiga per </t>
  </si>
  <si>
    <t>[Laurinčiukaitė, Sigita]; [Lipeika, Antanas Leonas].    Syllable-phoneme based continuous speech recognition // Elektronika ir elektrotechnika. ISSN 1392-1215. 2006, Nr. 6(70). p. 91-94. Prieiga per internetą: (http://internet.ktu.lt/lt/index01_zurn_elekt</t>
  </si>
  <si>
    <t>[Ivanauskas, Feliksas]; [Baronas, Romas].    Numerical simulation of a plate-gap biosensor with an outer porous membrane // EUROSIM 2007 [Elektroninis išteklius] : proceedings of the 6th EUROSIM congress on modelling and simulation : 9-13 September, 2007,</t>
  </si>
  <si>
    <t>978-3-901608-32-2</t>
  </si>
  <si>
    <t>[Žilinskas, Antanas]; Mackutė-Varoneckienė, Aušra.    On search for optimal control in a problem of bio technology // Proceedings of the International conference on computer systems and technologies and Workshop for PhD students in computing - CompSysTech</t>
  </si>
  <si>
    <t>978-954-9641-50-9</t>
  </si>
  <si>
    <t>Jacobsen, Kim; [Maskeliūnas, Saulius]; [Dzemydienė, Dalė].    Water resource management information system based on web services and distributed data warehouses // The 4th International conference "Citizens and governance for sustainable development" CIGS</t>
  </si>
  <si>
    <t>Inst_autoriai</t>
  </si>
  <si>
    <t>Visu_aut_sk NA</t>
  </si>
  <si>
    <t>Inst_aut_sk NIA</t>
  </si>
  <si>
    <t>Indelis (NIA/NA)</t>
  </si>
  <si>
    <t>ISBN_ISSN</t>
  </si>
  <si>
    <t>Baze</t>
  </si>
  <si>
    <t>Zurn_sv_koef</t>
  </si>
  <si>
    <t>Vid_zurn_sv_koef</t>
  </si>
  <si>
    <t>Conca, C.; Gallagher, I.; Ghrist, R.; M?lek, J.; [Pileckas, Konstantinas]; Rajagopal, K.R.; Saint-Raymond, L.; Schochet, S.; Sell, G.R.; Seregin, G.; Serre, D.; Vanninathan, M.; Friendlander, S., red.    Handbook of mathematical fluid dynamics : Volume IV</t>
  </si>
  <si>
    <t>Pileckas Konstantinas</t>
  </si>
  <si>
    <t>[Žilinskas, Antanas].    On two models for global optimization // Prace Naukowe Politechniki Warszawskiej. Elektronika. ISSN 0137-2343. Z. 160 (2007). p. 9-16. Prieiga per internetą: &lt;http://www.wydawnictwopw.pl/index.php?s=wyniki&amp;rodz=23&amp;dz=7&gt;.</t>
  </si>
  <si>
    <t>0137-2343</t>
  </si>
  <si>
    <t>Čiukšys, Donatas; [Čaplinskas, Albertas].    Ontology-based approach to reuse of business process knowledge // Informacijos mokslai. ISSN 1392-0561. T. 42-43 (2007). p. 168-174. Prieiga per internetą: &lt;http://www.leidykla.eu/mokslo-darbai/informacijos-mok</t>
  </si>
  <si>
    <t>[Butkus, Vygantas].    Peržvelgus Kengūros 2007 konkurso užduotis // Matematika ir matematikos dėstymas - 2007 : konferencijos pranešimų medžiaga. Kaunas : Technologija, 2007. ISBN 978-9955-25-232-0. p. 19-21.</t>
  </si>
  <si>
    <t>[Mačys, Juozas Juvencijus].    2005 m. Lietuvos moksleivių matematikos olimpiados uždavinių analizė // Lietuvos matematikos rinkinys. ISSN 0132-2818. T. 46, spec. Nr. (2006). p. 167-171. Prieiga per internetą: (http://www.mii.lt/index.php?siteaction=pages</t>
  </si>
  <si>
    <t>5</t>
  </si>
  <si>
    <t xml:space="preserve">[Jevsikova, Tatjana]; [Dagienė, Valentina].    Education in a networked society: virtual learning environments and standards // Information technologies at school : 2nd intrenational conference Informatics in secondary schools: evolution and perspectives </t>
  </si>
  <si>
    <t>[Dzindzalieta, Dainius].    An exact bound for tail probabilities for a class of conditionally symmetric bounded martingales // Lietuvos matematikos rinkinys. ISSN 0132-2818. T. 46, spec. Nr. (2006). p. 433-438. Prieiga per internetą: (http://www.mii.lt/i</t>
  </si>
  <si>
    <t>[Gasperovič, Jelena].    Reprezentatyvių pavyzdžių specifikavimo kalbų funkcionalumui vertinti konstravimas // Lietuvos matematikos rinkinys. ISSN 0132-2818. T. 46, spec. Nr. (2006). p. 97-102. Prieiga per internetą: (http://www.mii.lt/index.php?siteactio</t>
  </si>
  <si>
    <t>[Giedrimas, Vaidas].    Induktyvinis metodas komponentinių programų sintezėje // Lietuvos matematikos rinkinys. ISSN 0132-2818. T. 46, spec. Nr. (2006). p. 103-106. Prieiga per internetą: (http://www.mii.lt/index.php?siteaction=pages.browse&amp;page=lmj_lt&amp;la</t>
  </si>
  <si>
    <t>(vėluojanti) [Jesevičiūtė, Živilė].    Diferencialinio operatoriaus su nelokaliąja integraline sąlyga spektro struktūra // Matematika ir matematinis modeliavimas. ISSN 1822-2757. [T.] 2 (2006). p. 12-16. Prieiga per internetą: (http://leidykla.ktu.lt/main</t>
  </si>
  <si>
    <t>[Sunklodas, Jonas Kazys].    On the normal approximation for weakly dependent random variables // Lietuvos matematikos rinkinys. ISSN 0132-2818. T. 45, spec. Nr. (2005). p. 562-565. Prieiga per internetą: &lt;http://www.mii.lt/index.php?siteaction=pages.brow</t>
  </si>
  <si>
    <t>Šveikauskienė D.</t>
  </si>
  <si>
    <t>Rutkauskas S.</t>
  </si>
  <si>
    <t>Pedzevičienė S.</t>
  </si>
  <si>
    <t>Lygutas T.</t>
  </si>
  <si>
    <t>Andžius R.</t>
  </si>
  <si>
    <t>Meškauskienė S.</t>
  </si>
  <si>
    <t>Kubilius  K.</t>
  </si>
  <si>
    <t>Gaidukevičienė R.</t>
  </si>
  <si>
    <t>Raguotis, A.; [Ivanauskas, Feliksas]; Bakanas, Ričardas Jonas.    Retarding accelerations and ratchet-like transport of the self-ordered front in a bistable system of reaction-diffusion type // Physica scripta. ISSN 0031-8949. Vol. 74, iss. 6 (2006). p. 6</t>
  </si>
  <si>
    <t>[Šiaulys, Jonas]; Mačiulis, Algirdas.    Bounds for the local distance between arithmetical distributions // Acta applicandae mathematicae. ISSN 0167-8019. Vol.97, Iss.1-3 (2007). p. 261-267. Prieiga per internetą: &lt;http://springerlink.metapress.com/link.</t>
  </si>
  <si>
    <t xml:space="preserve">Šiaulys Jonas </t>
  </si>
  <si>
    <t>&lt;vėluojanti&gt; [Statulevičienė, Aldona]; [Statulevičius, Vytautas].    Approximation by the compound Poisson law // Theory of probability and its applications. ISSN 0040-585X. Vol. 49, Iss. 3 (2005). p. 519-526. Prieiga per internetą: &lt;http://epubs.siam.org</t>
  </si>
  <si>
    <t>Statulevičienė Aldona</t>
  </si>
  <si>
    <t>Statulevičius Vytautas</t>
  </si>
  <si>
    <t>[Leipus, Remigijus]; Šiaulys, Jonas.    Asymptotic behaviour of the finite-time ruin probability under subexponential claim sizes // Insurance mathematics &amp; economics. ISSN 0167-6687. Vol. 40, Iss. 3 (2007). p. 498-508. Prieiga per internetą: &lt;http://www.</t>
  </si>
  <si>
    <t xml:space="preserve">Leipus Remigijus </t>
  </si>
  <si>
    <t>[Bloznelis, Mindaugas].    Bootstrap approximation to distributions of finite population U-statistics // Acta applicandae mathematicae. ISSN 0167-8019. Vol.96, Iss.1-3 (2007). p. 71-86. Prieiga per internetą: &lt;http://springerlink.metapress.com/link.asp?id</t>
  </si>
  <si>
    <t xml:space="preserve">Bloznelis Mindaugas </t>
  </si>
  <si>
    <t xml:space="preserve">Varoneckas, Giedrius; [Žilinskas, Julius]; Martinkėnas, Arvydas; Varoneckas, Audrius; Podlipskytė, Aurelija; [Žilinskas, Antanas].    Visualization of multidimensional biomedical data using GRID technologies // Med-eTel proceedings. ISSN 1819-186X. 2007. </t>
  </si>
  <si>
    <t>Marcinkevičius Virginijus</t>
  </si>
  <si>
    <t>[Bentkus, Vidmantas Kastytis]; Kalosha, N.; [Zuijlen, M.C.A. van].    Confidence bounds for the mean in nonparametric multisample problems // Statistica Neerlandica. ISSN 0039-0402. Vol. 61, Iss. 2 (2007). p. 209-231. Prieiga per internetą: &lt;http://www.bl</t>
  </si>
  <si>
    <t>[Bernatavičienė, Jolita]; [Dzemyda, Gintautas]; [Marcinkevičius, Virginijus].    Conditions for optimal efficiency of relative MDS // Informatica. ISSN 0868-4952. Vol. 18, Iss. 2 (2007). p. 187-202. Prieiga per internetą: &lt;http://www.mii.lt/Informatica/&gt;.</t>
  </si>
  <si>
    <t xml:space="preserve">Bernatavičienė Jolita </t>
  </si>
  <si>
    <t>Dzemyda Gintautas</t>
  </si>
  <si>
    <t>[Mockus, Jonas].    A system for distance studies and applications of metaheuristics // Journal of global optimization. ISSN 0925-5001. Vol. 35, Iss. 4 (2006). p. 637-651. Prieiga per internetą: (http://springerlink.metapress.com/content/1573-2916&gt;.</t>
  </si>
  <si>
    <t>[Šaltenis, Vydūnas].    Data clustering based on maximization of outlier factor // Journal of global optimization. ISSN 0925-5001. Vol. 35, Iss. 4 (2006). p. 625-635. Prieiga per internetą: (http://springerlink.metapress.com/content/1573-2916&gt;.</t>
  </si>
  <si>
    <t>[Mikulevičius, Remigijus]; [Pragarauskas, Henrikas].    On Cauchy-Dirichlet problem for parabolic quasilinear SPDEs // Potential Analysis. ISSN 0926-2601. Vol. 25, no. 1 (2006). p. 37-75. Prieiga per internetą: (http://www.springerlink.com/content/100331/</t>
  </si>
  <si>
    <t>[Račkauskas, Alfredas]; Suquet, C.    Estimating a changed segment in a sample // Acta applicandae mathematicae. ISSN 0167-8019. Vol.97, Iss.1-3 (2007). p. 189-210. Prieiga per internetą: &lt;http://springerlink.metapress.com/link.asp?id=100230&gt;.</t>
  </si>
  <si>
    <t xml:space="preserve">Račkauskas Alfredas </t>
  </si>
  <si>
    <t>[Krapavickaitė, Danutė].    Estimation of a finite population total for a censored regression model for a study variable // Acta applicandae mathematicae. ISSN 0167-8019. Vol.96, Iss.1-3 (2007). p. 339-347. Prieiga per internetą: &lt;http://springerlink.meta</t>
  </si>
  <si>
    <t xml:space="preserve">Krapavickaitė Danutė </t>
  </si>
  <si>
    <t xml:space="preserve">[A. Baltrūnas], ?. Klüppelberg. Subexponential distributions - large deviations with applications to insurance and queueing models, ISSN 1369-1473  // Austr.&amp; N.Z.J.Statistics, 46(1), 2004, p. 145-154. </t>
  </si>
  <si>
    <t xml:space="preserve">[A. Baltrūnas], D. J., Daley, C. Klüppelberg. Tail behaviour of the busy period of a GI/GI/1 queue with subexponential service times, ISSN 0304-4149 //  Stoch. Proc. Appl.,  111(2), 2004, p. 237-258. </t>
  </si>
  <si>
    <t>[V. Bentkus]. On Hoeffding's inequalities, ISSN 0091-1798 // The Annals of  Probability, 32(2), p. 1650-1673.</t>
  </si>
  <si>
    <t>H.I. Koul, R.T. Baillie, [D. Surgailis]. Regression model fitting with a long memory covariate process, ISSN 0266-4666 // Econometric Theory, 20, 2004, p. 485-512.</t>
  </si>
  <si>
    <t>[V. Šaltenis]. Outlier Detection Based on the Distribution of Distances between Data Points, ISSN 0868-4952  // Informatica, 15(3), 2004, p.399- 410.</t>
  </si>
  <si>
    <t>[Drungilas, Paulius]; Dubickas, Artūras.    Every real algebraic integer is a difference of two Mahler measures // Canadian mathematical bulletin. ISSN 0008-4395. Vol. 50, Iss. 2 (2007). p. 191-195. Prieiga per internetą: &lt;http://journals.cms.math.ca/CMB/</t>
  </si>
  <si>
    <t xml:space="preserve">Drungilas Paulius </t>
  </si>
  <si>
    <t>0008-4395</t>
  </si>
  <si>
    <t>[Grigelionis, Bronius].    Extended Thorin classes and stochastic integrals // Lithuanian mathematical journal. ISSN 0363-1672. Vol. 47, no. 4 (2007). p. 406-411. Prieiga per internetą: &lt;http://www.kluweronline.com/issn/0363-1672/contents&gt;.</t>
  </si>
  <si>
    <t xml:space="preserve">Grigelionis Bronius </t>
  </si>
  <si>
    <t>[Laurinčiukaitė, Sigita]; [Lipeika, Antanas Leonas].    Framework for choosing a set of syllables and phonemes for Lithuanian speech recognition // Informatica. ISSN 0868-4952. Vol. 18, Iss. 3 (2007). p. 395-406. Prieiga per internetą: &lt;http://www.mii.lt/</t>
  </si>
  <si>
    <t xml:space="preserve">Laurinčiukaitė Sigita </t>
  </si>
  <si>
    <t>Lipeika Antanas Leonas</t>
  </si>
  <si>
    <t>Klivečka, Andrius; [Surgailis, Donatas].    Garch(1,1) process can have arbitrarily heavy power tails // Lithuanian mathematical journal. ISSN 0363-1672. Vol. 47, no. 2 (2007). p. 164-175. Prieiga per internetą: &lt;http://www.kluweronline.com/issn/0363-1672</t>
  </si>
  <si>
    <t xml:space="preserve">Surgailis Donatas </t>
  </si>
  <si>
    <t>prieskyrų skaičius viršija institucijos autorių skaičių;</t>
  </si>
  <si>
    <t>[Alonderis, Romas].    Glivenko classes of sequents for propositional star-free likelihood logic // Logic journal of the IGPL. ISSN 1367-0751. Vol.15, Iss.1 (2007). p. 1-19. Prieiga per internetą: &lt;http://jigpal.oxfordjournals.org/&gt;.</t>
  </si>
  <si>
    <t xml:space="preserve">Alonderis Romas </t>
  </si>
  <si>
    <t>[Garliauskas, Algis].    Information conveyed by the neural network systems and its applied significance // Informatica. ISSN 0868-4952. Vol. 18, Iss. 2 (2007). p. 203-216. Prieiga per internetą: &lt;http://www.mii.lt/Informatica/&gt;.</t>
  </si>
  <si>
    <t xml:space="preserve">Garliauskas Algis </t>
  </si>
  <si>
    <t>[Pozniakov, Aleksej].    Virtualios mokymosi aplinkos naudojimas jaunųjų programuotojų neakivaizdinėjė mokykloje // Kompiuterininkų dienos - 2007 : konferencija "IKT mokykloje". Vilnius : Žara, 2007. ISBN 978-9986-34-179-6. p. 238-244.</t>
  </si>
  <si>
    <t xml:space="preserve">Pozniakov Aleksej </t>
  </si>
  <si>
    <t>[Dubickas, Arturas].Divisibility properties of certain recurrent sequences // Записки научных семинаров ПОМИ. ISSN 0373-2703. Т. 322 (2005). p. 76-82. Prieiga per interneta: &lt;http://www.pdmi.ras.ru/znsl/&gt;.</t>
  </si>
  <si>
    <t>[Januskeviciene, Olga].    К вопросу о скорости сходимости вырожденной U-статистики // Lietuvos matematikos rinkinys. ISSN 0132-2818. T. 45, spec. Nr. (2005). p. 533-538. Prieiga per interneta: &lt;http://www.mii.lt/index.php?siteaction=pages.browse&amp;page=lmj</t>
  </si>
  <si>
    <t>Baronas, Romas; [Ivanauskas, Feliksas]; Maslovskis, Romualdas; [Radavičius, Marijus]; Vaitkus, Pranas.    Loccaly weighted neural networks for an analysis of the biosensor response // Kybernetika. ISSN 0023-5954. Vol. 43, no. 1 (2007). p. 21-30. Prieiga p</t>
  </si>
  <si>
    <t>&lt;vėluojanti&gt; [Dubickas, Artūras].    Mahler measures in a cubic field // Czechoslovak mathematical journal. ISSN 0011-4642. Vol. 56, Iss. 3 (2006). p. 949-956. Prieiga per internetą: &lt;http://www.springerlink.com/link.asp?id=106594&gt;.</t>
  </si>
  <si>
    <t xml:space="preserve">Dubickas Artūras </t>
  </si>
  <si>
    <t>0011-4642</t>
  </si>
  <si>
    <t>[Krapavickaitė, Danutė].    Model-based estimator of total expenditure on environmental protection // Mathematical modelling and analysis. ISSN 1392-6292. Vol. 12, Nr. 3 (2007). p. 369-377. Prieiga per internetą: &lt;http://inga.vgtu.lt/~art&gt;.</t>
  </si>
  <si>
    <t xml:space="preserve">Naujikas, Rolandas; Malinauskas, Albertas; [Ivanauskas, Feliksas].    Modeling of electrocatalytic processes at conducting polymer modified electrodes // Journal of mathematical chemistry. ISSN 0259-9791. Vol. 42, Iss. 4 (2007). p. 1069-1084. Prieiga per </t>
  </si>
  <si>
    <t>Ivanauskas Feliksas</t>
  </si>
  <si>
    <t>[Baronas, Romas]; Gaidamauskaitė, Evelina; Kulys, Juozas.    Modelling a peroxidase-based optical biosensor // Sensors. ISSN 1424-8220. Vol. 7, Iss. 11 (2007). p. 2723-2740. Prieiga per internetą: &lt;http://www.mdpi.net/sensors&gt;.</t>
  </si>
  <si>
    <t xml:space="preserve">Baronas Romas </t>
  </si>
  <si>
    <t>Bakšys, Donatas; [Sakalauskas, Leonidas].    Modelling, simulation and optimisation of interbank settlements // Information technology and control. ISSN 1392-124X. Vol. 36, no. 1 (2007). p. 43-52. Prieiga per internetą: &lt;http://itc.ktu.lt&gt;.</t>
  </si>
  <si>
    <t>Leipus, Remigijus; [Surgailis, Donatas].    On long-range dependence in regenerative processes based on a general ON/OFF scheme // Journal of applied probability. ISSN 0021-9002. Vol. 44, Iss. 2 (2007). p. 379-392. Prieiga per internetą: &lt;http://www.appli</t>
  </si>
  <si>
    <t>[Raudys, Šarūnas]; Baykan, Ömer Kaan; Babalik, Ahmet; Denisov, Vitalij; Bielskis, Antanas Andrius.    Classifiers fusion in recognition of wheat varieties // Lecture notes in computer science. ISSN 0302-9743. Vol. 4472 (2007). p. 62-71. Prieiga per intern</t>
  </si>
  <si>
    <t>0302-9743</t>
  </si>
  <si>
    <t>ISI Proceedings; SpringerLINK; Compendex; MatSciNet; GeoRef; INSPEC.</t>
  </si>
  <si>
    <t>Puida, Mantas; [Ivanauskas, Feliksas]; Ignatjev, Ilja; Valinčius, Gintaras; Razumas, Valdemaras.    Computational modeling of the amperometric bioanalytical system for lipase activity assay: a time-dependent response // Nonlinear analysis: modelling and c</t>
  </si>
  <si>
    <t>Chemical Abstracts; INSPEC; VINITI; Zentralblatt MATH.</t>
  </si>
  <si>
    <t>[Andrikonis, Julius]; [Pliuškevičius, Regimantas].    Cut elimination for knowledge logic with interaction // Lietuvos matematikos rinkinys. ISSN 0132-2818. T. 47, spec. Nr. (2007). p. 346-350. Prieiga per internetą: &lt;http://www.mii.lt/index.php?siteactio</t>
  </si>
  <si>
    <t xml:space="preserve">Andrikonis Julius </t>
  </si>
  <si>
    <t>Pliuškevičius Regimantas</t>
  </si>
  <si>
    <t>[Dzemyda, Gintautas]; [Kurasova, Olga].    Dimensionality problem in the visualization of correlation-based data // Lecture notes in computer science. ISSN 0302-9743. Vol. 4432 (2007). p. 544-553. Prieiga per internetą: &lt;http://www.springerlink.com/link.a</t>
  </si>
  <si>
    <t xml:space="preserve">Dzemyda Gintautas </t>
  </si>
  <si>
    <t>Tomas Juškevičius</t>
  </si>
  <si>
    <t>[Bentkus, Vidmantas Kastytis].    On measure concentration for separately Lipschitz functions in product space // Israel journal of mathematics. ISSN 0021-2172. Vol. 158, Iss. 1 (2007). p. 1-17. Prieiga per internetą: &lt;http://www.springerlink.com/content/</t>
  </si>
  <si>
    <t>[Sunklodas, Jonas Kazys].    On normal approximation for strongly mixing random variables // Acta applicandae mathematicae. ISSN 0167-8019. Vol.97, Iss.1-3 (2007). p. 251-260. Prieiga per internetą: &lt;http://springerlink.metapress.com/link.asp?id=100230&gt;.</t>
  </si>
  <si>
    <t xml:space="preserve">Sunklodas Jonas Kazys </t>
  </si>
  <si>
    <t>ISI Proceedings; SpringerLINK; Compendex; MatSciNet; GeoRef.</t>
  </si>
  <si>
    <t>Pečiulytė, Sigita; [Štikonas, Artūras].    Distribution of the critical and other points in boundary problems with nonlocal boundary condition // Lietuvos matematikos rinkinys. ISSN 0132-2818. T. 47, spec. Nr. (2007). p. 405-410. Prieiga per internetą: &lt;h</t>
  </si>
  <si>
    <t>&lt;vėluojanti&gt; [Dubickas, Artūras].    Divisibility properties of certain recurrent sequences // Journal of Mathematical Sciences. ISSN 1072-3374. Vol. 137, no. 2 (2006). p. 4654-4657. Prieiga per internetą: &lt;http://springerlink.metapress.com/openurl.asp?ge</t>
  </si>
  <si>
    <t>1072-3374</t>
  </si>
  <si>
    <t>SpringerLINK; MatSciNet.</t>
  </si>
  <si>
    <t>[Mikulevičius, Remigijus]; [Pragarauskas, Henrikas]; Sonnadara, N.    On the Cauchy-Dirichlet problem in the half space for parabolic SPDEs in weighted hoelder spaces // Acta applicandae mathematicae. ISSN 0167-8019. Vol.97, Iss.1-3 (2007). p. 129-149. Pr</t>
  </si>
  <si>
    <t xml:space="preserve">Mikulevičius Remigijus </t>
  </si>
  <si>
    <t>Pragarauskas Henrikas</t>
  </si>
  <si>
    <t>Bareikis, Gintautas; [Manstavičius, Eugenijus].    On the DDT theorem // Acta arithmetica. ISSN 0065-1036. Vol. 126, no. 2 (2007). p. 155-168. Prieiga per internetą: &lt;http://journals.impan.gov.pl/aa/all.html&gt;.</t>
  </si>
  <si>
    <t>[Minkevičius, Saulius].    On the cumulative idletime in a model of the message switching system // Information technology and control. ISSN 1392-124X. Vol. 36, no. 1 (2007). p. 37-42. Prieiga per internetą: &lt;http://itc.ktu.lt&gt;.</t>
  </si>
  <si>
    <t xml:space="preserve">Minkevičius Saulius </t>
  </si>
  <si>
    <t>[Žandaris, Aidas].    Informacinės technologijos 5-8 klasėse: ko mokome bei ko ir kaip mokysime? // Kompiuterininkų dienos - 2007 : konferencija "IKT mokykloje". Vilnius : Žara, 2007. ISBN 978-9986-34-179-6. p. 282-284.</t>
  </si>
  <si>
    <t>[Grigas, Gintautas].    Kompiuterinis raštingumas ir rašto kultūra informacinėje visuomenėje // Kompiuterininkų dienos - 2007 : konferencija "IKT mokykloje". Vilnius : Žara, 2007. ISBN 978-9986-34-179-6. p. 191-198.</t>
  </si>
  <si>
    <t xml:space="preserve">Grigas Gintautas </t>
  </si>
  <si>
    <t>[Baskas, Antanas].    Lietuvos IT 1959-2009 // Kompiuterininkų dienos - 2007 : konferencija "IKT mokykloje". Vilnius : Žara, 2007. ISBN 978-9986-34-179-6. p. 41-46.</t>
  </si>
  <si>
    <t>[Dzemydienė, Dalė]; Naujikienė, Ramutė; [Tankelevičienė, Lina].    Mobiliųjų technologijų taikymo pavyzdžiai viešojo administravimo paslaugų išvystymui // Kompiuterininkų dienos - 2007 : konferencija "IKT mokykloje". Vilnius : Žara, 2007. ISBN 978-9986-34</t>
  </si>
  <si>
    <t>[Dagienė, Valentina]; Drenoyianni, Helen; [Jevsikova, Tatjana]; Stergioulas, Lampros.    Skaitmeninis raštingumas pradiniame ugdyme // Kompiuterininkų dienos - 2007 : konferencija "IKT mokykloje". Vilnius : Žara, 2007. ISBN 978-9986-34-179-6. p. 163-171.</t>
  </si>
  <si>
    <t>Jasaitis, Valdas; Malinauskas, Albertas; [Ivanauskas, Feliksas].    Modeling of reactant concentration in electrocatalytic processes at conducting polymer modified electrodes // Lietuvos matematikos rinkinys. ISSN 0132-2818. T. 47, spec. Nr. (2007). p. 89</t>
  </si>
  <si>
    <t>[Raudys, Šarūnas]; Mitašiūnas, Antanas.    Multi-agent system approach to react to sudden environmental changes // Lecture notes in computer science. ISSN 0302-9743. Vol. 4571 (2007). p. 810-823. Prieiga per internetą: &lt;http://www.springerlink.com/link.as</t>
  </si>
  <si>
    <t>[Gylys, Remigijus Petras].    Multiconditional probabilities // Lietuvos matematikos rinkinys. ISSN 0132-2818. T. 47, spec. Nr. (2007). p. 517-521. Prieiga per internetą: &lt;http://www.mii.lt/index.php?siteaction=pages.browse&amp;page=lmj_lt&amp;lang=lt&gt;.</t>
  </si>
  <si>
    <t xml:space="preserve">Gylys Remigijus Petras </t>
  </si>
  <si>
    <t>Publikacijos</t>
  </si>
  <si>
    <t>As-mens indė-lis</t>
  </si>
  <si>
    <t>Aut_ lankai</t>
  </si>
  <si>
    <t>Mokslo sritis</t>
  </si>
  <si>
    <t>Asmens MII balai</t>
  </si>
  <si>
    <t>Pastabos (po pirmojo vertinimo)</t>
  </si>
  <si>
    <t>[Bentkus, Vidmantas Kastytis]; Kalosha, N.; Zuijlen, M.C.A. van.    Confidence bounds for the mean in nonparametric multisample problems // Statistica Neerlandica. ISSN 0039-0402. Vol. 61, Iss. 2 (2007). p. 209-231. Prieiga per internetą: &lt;http://www.bl</t>
  </si>
  <si>
    <t>[Dubickas, Arturas].    Multiplicative relations with conjugate algebraic numbers // Украiнський математичний журнал. ISSN 1027-3190. Ņ. 59, ¹ 7 (2007). p. 890-900.</t>
  </si>
  <si>
    <t>[Paulauskas, Vygantas]; [Surgailis, Donatas].    On the rate of approximation in limit theorems for sums of moving averages // Теория вероятностей и её применения. ISSN 0040-361X. Ņ. 52, āūļ. 2 (2007). p. 405-414.</t>
  </si>
  <si>
    <t>Philippe, Anne; [Surgailis, Donatas]; Viano, Marie-Claude.    Time-varying fractionally integrated processes with nonstationary long memory // Теория вероятностей и её применения. ISSN 0040-361X. Ņ. 52, āūļ. 4 (2007). p. 768-792.</t>
  </si>
  <si>
    <t>[Sunklodas, Jonas Kazys].    О нормальной аппроксимации для случайных полей с сильным перемешиванием // Теория вероятностей и её применения. ISSN 0040-361X. Ņ. 52, āūļ. 1 (2007). p. 60-68.</t>
  </si>
  <si>
    <t>[Macys, Juozas Juvencijus].    О формуле Стирлинга // Lietuvos matematikos rinkinys. ISSN 0132-2818. T. 47, spec. Nr. (2007). p. 526-530. Prieiga per interneta: &lt;http://www.mii.lt/index.php?siteaction=pages.browse&amp;page=lmj_lt&amp;lang=lt&gt;.</t>
  </si>
  <si>
    <t>[Kazlauskas, Kazys]; [Kazlauskas, Jaunius].    Определение характеристик систем со многими входами и многими выходами // Автоматика и вычислительная техника. ISSN 0132-4160. 2007, ¹ 3. p. 44-55.</t>
  </si>
  <si>
    <t>H</t>
  </si>
  <si>
    <r>
      <t>(vėluojanti) [Juškevičius, Tomas]. Chebyshev inequalities for unimodal distributions // Lietuvos matematikos rinkinys. ISSN 0132-2818. T. 46, spec. Nr. (2006). p. 451-453. Prieiga per internetą: http://www.mii.lt/index.php?siteaction=pages.browse&amp;page=lmj_lt</t>
    </r>
    <r>
      <rPr>
        <u val="single"/>
        <sz val="10"/>
        <color indexed="18"/>
        <rFont val="Arial Unicode MS"/>
        <family val="2"/>
      </rPr>
      <t>〈</t>
    </r>
    <r>
      <rPr>
        <u val="single"/>
        <sz val="10"/>
        <color indexed="18"/>
        <rFont val="Times New Roman"/>
        <family val="1"/>
      </rPr>
      <t>=lt).</t>
    </r>
  </si>
  <si>
    <t>Iš viso:</t>
  </si>
  <si>
    <t>Viso sk.</t>
  </si>
  <si>
    <t>Astrauskas Arvydas</t>
  </si>
  <si>
    <t>Leipus Remigijus</t>
  </si>
  <si>
    <t>Šiaulys Jonas</t>
  </si>
  <si>
    <t>Bartkutė Vaida</t>
  </si>
  <si>
    <t>Raudys Šarūnas</t>
  </si>
  <si>
    <t>Sakalauskas  Leonidas</t>
  </si>
  <si>
    <t>Grigas Gintautas</t>
  </si>
  <si>
    <t xml:space="preserve">Kubilinskienė  Svetlana </t>
  </si>
  <si>
    <t>Kurilov Jevgenij</t>
  </si>
  <si>
    <t>Lina Zajančkauskienė</t>
  </si>
  <si>
    <t xml:space="preserve">Pliuškevičius Regimantas </t>
  </si>
  <si>
    <t>Maskeliūnas Saulius</t>
  </si>
  <si>
    <t>Paliulionienė Laima</t>
  </si>
  <si>
    <t>Tankelevičienė  Lina</t>
  </si>
  <si>
    <t>Ivanikovas Sergėjus</t>
  </si>
  <si>
    <t xml:space="preserve">Paulavičius Remigijus </t>
  </si>
  <si>
    <t>Šaltenis Vydūnas</t>
  </si>
  <si>
    <t xml:space="preserve">Balys Vaidas </t>
  </si>
  <si>
    <t xml:space="preserve">Jakimauskas Gintautas </t>
  </si>
  <si>
    <t>Mačys Juozas Juvencijus</t>
  </si>
  <si>
    <t>MII 2007 m. publikacijos (pagal skyrius)</t>
  </si>
  <si>
    <t>[Dagys, Viktoras]; Daniūnas, Valentas.    "Mokslasplius.lt" - mokslo žinių sklaidos portalas internete // Kompiuterininkų dienos - 2007 : konferencija "IKT mokykloje". Vilnius : Žara, 2007. ISBN 978-9986-34-179-6. p. 172-180.</t>
  </si>
  <si>
    <t xml:space="preserve">Dagys Viktoras </t>
  </si>
  <si>
    <t>978-9986-34-179-6</t>
  </si>
  <si>
    <t>[Dagienė, Valentina].    Ar mums patinka mūsų informacinių technologijų kursas mokykloje? // Kompiuterininkų dienos - 2007 : konferencija "IKT mokykloje". Vilnius : Žara, 2007. ISBN 978-9986-34-179-6. p. 158-162.</t>
  </si>
  <si>
    <t>[Baskas, Antanas].    El. kolegija ir el. universitetas - užsienio patirtis // Kompiuterininkų dienos - 2007 : konferencija "IKT mokykloje". Vilnius : Žara, 2007. ISBN 978-9986-34-179-6. p. 33-40.</t>
  </si>
  <si>
    <t>[Račkauskas, Alfredas]; Suquet, C.    Testing epidemic changes of infinite dimensional parameters // Statistical inference for stochastic processes. ISSN 1387-0874. Vol. 9, no. 2 (2006). p. 111-134. Prieiga per internetą: (http://www.springerlink.com/cont</t>
  </si>
  <si>
    <t>inž.</t>
  </si>
  <si>
    <t>sk. vadovas</t>
  </si>
  <si>
    <t>AtsPS</t>
  </si>
  <si>
    <t>Jurgelėnas, Antanas; [Norvaišas, Saulius].    Sveikatos plėtros modeliavimas - galimybės ir kliūtys // Biomedicininė inžinerija : tarptautinės konferencijos pranešimų medžiaga : [2005 m. spalio 27-28 d., Kaunas]. Kaunas, 2005. ISBN 9955-09-950-X. p. 11-14</t>
  </si>
  <si>
    <t>Baronas, Romas; [Ivanauskas, Feliksas]; Kulys, Juozas.    Biojutiklių su perforuota membrana modeliavimas // Lietuvos matematikos rinkinys. ISSN 0132-2818. T. 45, spec. Nr. (2005). p. 449-453. Prieiga per internetą: &lt;http://www.mii.lt/index.php?siteaction</t>
  </si>
  <si>
    <t>[Minkevičius, Saulius]; Kulvietis, Genadijus.    On the application of the law of the iterated logarithm in open queueing networks // WSEAS transactions on systems. ISSN 1109-2777. Vol. 6, Iss. 4 (2007). p. 643-650. Prieiga per internetą: &lt;http://www.worl</t>
  </si>
  <si>
    <t>1109-2777</t>
  </si>
  <si>
    <t>Compendex; INSPEC; Aerospace &amp; High Technology Database; ASCE Civil Engineering Abstracts; Scopus.</t>
  </si>
  <si>
    <t>Čikun, Jelena; Daunoravičius, Jonas-Vytautas; [Radavičius, Marijus].    Pažangumo rodiklių tarpusavio ryšių analizė // Lietuvos matematikos rinkinys. ISSN 0132-2818. T. 46, spec. Nr. (2006). p. 138-143. Prieiga per internetą: (http://www.mii.lt/index.php?</t>
  </si>
  <si>
    <t>Pečiulytė, Sigita; [Štikonas, Artūras].    On positive eigenfunctions of one nonlocal boundary problem // Lietuvos matematikos rinkinys. ISSN 0132-2818. T. 46, spec. Nr. (2006). p. 313-317. Prieiga per internetą: (http://www.mii.lt/index.php?siteaction=pa</t>
  </si>
  <si>
    <t>Šmidtaitė, Rasa; [Ruzgas, Tomas].    Neparametrinio tankio vertinimo panaudojant klasterizavimo metodus algoritmų tyrimas // Lietuvos matematikos rinkinys. ISSN 0132-2818. T. 46, spec. Nr. (2006). p. 273-279. Prieiga per internetą: (http://www.mii.lt/inde</t>
  </si>
  <si>
    <t>[Minkevičius, Saulius]; [Steišūnas, Stasys].   About the cumulative idle time in multiphase queues // RAIRO - Operations research. ISSN 0399-0559. Vol. 39, no. 2 (2005). p. 75-85. Prieiga per internetą: &lt;http://www.edpsciences.org/ro&gt;.</t>
  </si>
  <si>
    <t>[Garliauskas, Algis].   An influence of nonlinearities to storage capacity of neural networks // Informatica. ISSN 0868-4952. Vol. 16, Iss. 2 (2005). p. 159-174. Prieiga per internetą: &lt;http://www.vtex.lt/informatica/Contents.htm&gt;.</t>
  </si>
  <si>
    <t>[Račkauskas, Alfredas]; Suquet, C.   Central limit theorems in Holder topologies for Banach space valued random fields // Theory of probability and its applications. ISSN 0040-585X. Vol. 49, Iss. 1 (2005). p. 77-92. Prieiga per internetą: &lt;http://epubs.si</t>
  </si>
  <si>
    <t>[Dagienė, Valentina]; [Krapavickaitė, Danutė].    Atvirųjų programų naudojimo bendrojo ugdymo procese analizė // Informacijos mokslai. ISSN 1392-0561. T. 33 (2005). p. 76-95. Prieiga per internetą: &lt;http://www.tzc.vu.lt/im&gt;.</t>
  </si>
  <si>
    <t>4</t>
  </si>
  <si>
    <t>[Macys, Juozas Juvencijus].    Об одном методе уточнения оценок // Matematika ir matematinis modeliavimas. ISSN 1822-2757. [T.] 1 (2005). p. 91-98.</t>
  </si>
  <si>
    <t>[Macys, Juozas Juvencijus].    Применение метода монотонных последовательностей // Lietuvos matematikos rinkinys. ISSN 0132-2818. T. 45, spec. Nr. (2005). p. 270-274. Prieiga per interneta: &lt;http://www.mii.lt/index.php?siteaction=pages.browse&amp;page=lmj_lt&amp;</t>
  </si>
  <si>
    <t>[Jevsikova, Tatjana]; [Kurilovas, Jevgenijus].    European learning resource exchange: policy and practice // Information technologies at school : 2nd intrenational conference Informatics in secondary schools: evolution and perspectives : November 7-11, 2</t>
  </si>
  <si>
    <t>[Kurilovas, Jevgenijus].    Virtual learning environments: benefits and potentials to support social constructivist pedagogies // Information technologies at school : 2nd intrenational conference Informatics in secondary schools: evolution and perspective</t>
  </si>
  <si>
    <t xml:space="preserve">[Skūpienė, Jūratė].    Programming style - part of grading scheme in Informatics Olympiads: Lithuanian experience // Information technologies at school : 2nd intrenational conference Informatics in secondary schools: evolution and perspectives : November </t>
  </si>
  <si>
    <t>Raguotis, A.; [Ivanauskas, Feliksas]; Bakanas, Ričardas Jonas.    Retarded accelerations of the self-organized front: propagation of the bistable front under step-like force // Lithuanian journal of physics. ISSN 1648-8504. Vol. 45, No. 3 (2005). p. 153-1</t>
  </si>
  <si>
    <t>[Alonderis, Romas].    Sequent calculi for propositional star-free likelihood logic // Lithuanian mathematical journal. ISSN 0363-1672. Vol. 45, no. 1 (2005). p. 1-15. Prieiga per internetą: &lt;http://www.kluweronline.com/issn/0363-1672/contents&gt;.</t>
  </si>
  <si>
    <t>[Januškevičius, Romanas].    Stability estimation of characterization by the lack of memory property // Journal of Mathematical Sciences. ISSN 1072-3374. Vol. 131, no. 3 (2005). p. 5697-5699. Prieiga per internetą: &lt;http://springerlink.metapress.com/openu</t>
  </si>
  <si>
    <t xml:space="preserve">Sakalauskas Leonidas </t>
  </si>
  <si>
    <t>TTSS</t>
  </si>
  <si>
    <t>laborantas</t>
  </si>
  <si>
    <t>[Stupelis, Liudvikas].    On solvability of an initial-boundary-value problem for equations of magnetohydrodynamics // Lithuanian mathematical journal. ISSN 0363-1672. Vol. 47, no. 2 (2007). p. 195-227. Prieiga per internetą: &lt;http://www.kluweronline.com/</t>
  </si>
  <si>
    <t>[Grigelionis, Bronius].    On subordinated multivariate Gaussian Levy processes // Acta applicandae mathematicae. ISSN 0167-8019. Vol.96, Iss.1-3 (2007). p. 233-246. Prieiga per internetą: &lt;http://springerlink.metapress.com/link.asp?id=100230&gt;.</t>
  </si>
  <si>
    <t>Pečiulytė, Sigita; [Štikonienė, Olga]; [Štikonas, Artūras].    Sturm-Liouville problem for stationary differential operator with nonlocal integral boundary condition // Mathematical modelling and analysis. ISSN 1392-6292. Vol. 10, Nr. 4 (2005). p. 377-392</t>
  </si>
  <si>
    <t>[Paliulionienė, Laima].    Teisinių žinių bazių situacinio taikomumo analizės metodas // Lietuvos matematikos rinkinys. ISSN 0132-2818. T. 45, spec. Nr. (2005). p. 153-159. Prieiga per internetą: &lt;http://www.mii.lt/index.php?siteaction=pages.browse&amp;page=l</t>
  </si>
  <si>
    <t>Dubickas, Artūras; [Jankauskas, Jonas].    On the reduced height of a polynomial // Publicationes mathematicae-Debrecen. ISSN 0033-3883. Vol. 71, Iss. 3-4 (2007). p. 325-348. Prieiga per internetą: &lt;http://www.math.klte.hu/publi&gt;.</t>
  </si>
  <si>
    <t xml:space="preserve">Jankauskas Jonas </t>
  </si>
  <si>
    <t>[Keblikas, Vaidas].    On the time-periodic problem for the Stokes system in domains with cylindrical outlets to infinity // Lithuanian mathematical journal. ISSN 0363-1672. Vol. 47, no. 2 (2007). p. 147-163. Prieiga per internetą: &lt;http://www.kluweronlin</t>
  </si>
  <si>
    <t xml:space="preserve">Keblikas Vaidas </t>
  </si>
  <si>
    <t>Galdi, G.P.; [Pileckas, Konstantinas]; Silvestre, A.L.    On the unsteady Poiseuille flow in a pipe // Zeitschrift für Angewandte Mathematik und Physik (ZAMP). ISSN 0044-2275. Vol. 58, no. 6 (2007). p. 994-1007. Prieiga per internetą: &lt;http://www.springer</t>
  </si>
  <si>
    <t xml:space="preserve">Pileckas Konstantinas </t>
  </si>
  <si>
    <t>[Mačys, Juozas Juvencijus].    On unimprovable stability estimates of some characterizations // Acta applicandae mathematicae. ISSN 0167-8019. Vol.97, Iss.1-3 (2007). p. 113-118. Prieiga per internetą: &lt;http://springerlink.metapress.com/link.asp?id=100230</t>
  </si>
  <si>
    <t>[Bagušytė, Lina]; [Lupeikienė, Audronė].    Komponentinė informacinės sistemos dekompozicija // Lietuvos matematikos rinkinys. ISSN 0132-2818. T. 47, spec. Nr. (2007). p. 149-154. Prieiga per internetą: &lt;http://www.mii.lt/index.php?siteaction=pages.browse</t>
  </si>
  <si>
    <t xml:space="preserve">Bagušytė Lina </t>
  </si>
  <si>
    <t>Lupeikienė Audronė</t>
  </si>
  <si>
    <t>[Mačys, Juozas Juvencijus].    Lietuvos moksleivių matematikos olimpiados'07 uždavinių apžvalga // Lietuvos matematikos rinkinys. ISSN 0132-2818. T. 47, spec. Nr. (2007). p. 259-267. Prieiga per internetą: &lt;http://www.mii.lt/index.php?siteaction=pages.bro</t>
  </si>
  <si>
    <t>&lt;vėluojanti&gt; [Bentkus, Vidmantas Kastytis]; Geuze, G.D.C.; Zuijlen, M.C.A. van.    Optimal Hoeffding-like inequalities under a symmetry assumption // Statistics. ISSN 0233-1888. Vol. 40, Iss. 2 (2006). p. 159-164. Prieiga per internetą: &lt;http://www.tandf.</t>
  </si>
  <si>
    <t>&lt;vėluojanti&gt; [Bloznelis, Mindaugas].    Orthogonal decomposition of symmetric functions defined on random permutations // Combinatorics, probability &amp; computing. ISSN 0963-5483. Vol. 14, Iss. 3 (2005). p. 249-268. Prieiga per internetą: &lt;http://www.cambri</t>
  </si>
  <si>
    <t>0963-5483</t>
  </si>
  <si>
    <t>[Belov, Igor]; Starikovičius, Vadimas.    Parallelization of the ?-stable modelling algorithms // Mathematical modelling and analysis. ISSN 1392-6292. Vol. 12, Nr. 4 (2007). p. 409-418. Prieiga per internetą: &lt;http://inga.vgtu.lt/~art&gt;.</t>
  </si>
  <si>
    <t xml:space="preserve">Belov Igor </t>
  </si>
  <si>
    <t>1027-3190</t>
  </si>
  <si>
    <t>MatSciNet.</t>
  </si>
  <si>
    <t>&lt;vėluojanti&gt; [Tumasonis, Romanas]; Rastenis, R.    New statistical characteristics for mining frequent sequences in large databases // Computer modelling and new technologies. ISSN 1407-5806. Vol. 10, No. 4 (2006). p. 46-52. Prieiga per internetą: &lt;http:/</t>
  </si>
  <si>
    <t xml:space="preserve">Tumasonis Romanas </t>
  </si>
  <si>
    <t>1407-5806</t>
  </si>
  <si>
    <t>INSPEC.</t>
  </si>
  <si>
    <t>[Žilinskas, Julius].    Reducing of search space of multidimensional scaling problems with data exposing symmetries // Information technology and control. ISSN 1392-124X. Vol. 36, no. 4 (2007). p. 377-382. Prieiga per internetą: &lt;http://itc.ktu.lt&gt;.</t>
  </si>
  <si>
    <t xml:space="preserve">Žilinskas Julius </t>
  </si>
  <si>
    <t>Čiukšys, Donatas; [Čaplinskas, Albertas].    Reusing ontological knowledge about business processes in IS engineering: process configuration problem // Informatica. ISSN 0868-4952. Vol. 18, Iss. 4 (2007). p. 585-602. Prieiga per internetą: &lt;http://www.mii</t>
  </si>
  <si>
    <t xml:space="preserve">Čaplinskas Albertas </t>
  </si>
  <si>
    <t>0040-361X</t>
  </si>
  <si>
    <t>Kazakevičius, Vytautas; [Leipus, Remigijus].    On the uniqueness of ARCH processes // Lietuvos matematikos rinkinys. ISSN 0132-2818. T. 47, spec. Nr. (2007). p. 53-57. Prieiga per internetą: &lt;http://www.mii.lt/index.php?siteaction=pages.browse&amp;page=lmj_l</t>
  </si>
  <si>
    <t>[Ivanikovas, Sergėjus]; [Medvedev, Viktor]; [Dzemyda, Gintautas].    Parallel realizations of the SAMANN algorithm // Lecture notes in computer science. ISSN 0302-9743. Vol. 4432 (2007). p. 179-188. Prieiga per internetą: &lt;http://www.springerlink.com/link</t>
  </si>
  <si>
    <t>Medvedev Viktor</t>
  </si>
  <si>
    <t>[Kurasova, Olga]; [Dzemyda, Gintautas]; Vainoras, Alfonsas.    Parameter system for human physiological data representation and analysis // Lecture notes in computer science. ISSN 0302-9743. Vol. 4477 (2007). p. 209-216. Prieiga per internetą: &lt;http://www</t>
  </si>
  <si>
    <t xml:space="preserve">Kurasova Olga </t>
  </si>
  <si>
    <t>[Astrauskas, Arvydas].    Spectral problem for the mean field Hamiltonian // Lietuvos matematikos rinkinys. ISSN 0132-2818. T. 47, spec. Nr. (2007). p. 503-507. Prieiga per internetą: &lt;http://www.mii.lt/index.php?siteaction=pages.browse&amp;page=lmj_lt&amp;lang=l</t>
  </si>
  <si>
    <t>[Januškevičius, Romanas].    Stability of the Ramachandran-Rao characterization of the Cauchy distribution // Journal of Mathematical Sciences. ISSN 1072-3374. Vol. 146, no. 4 (2007). p. 6066-6070. Prieiga per internetą: &lt;http://springerlink.metapress.com</t>
  </si>
  <si>
    <t>[Paliulionienė, Laima]; [Čaplinskas, Albertas].    Teisinių žinių bazių trasavimo problemos // Lietuvos matematikos rinkinys. ISSN 0132-2818. T. 47, spec. Nr. (2007). p. 173-178. Prieiga per internetą: &lt;http://www.mii.lt/index.php?siteaction=pages.browse&amp;</t>
  </si>
  <si>
    <t xml:space="preserve">Paliulionienė Laima </t>
  </si>
  <si>
    <t>&lt;vėluojanti&gt; [Krapavickaitė, Danutė]; [Plikusas, Aleksandras Ernestas].    The 9th Vilnius conference on probability theory and mathematical statistics // Statistics in transition. ISSN 1234-7655. Vol. 7, Nr. 6 (2006). p. 1411-1417. Prieiga per internetą:</t>
  </si>
  <si>
    <t>1234-7655</t>
  </si>
  <si>
    <t>IBSS.</t>
  </si>
  <si>
    <t>Kleiza, Jonas; [Sapagovas, Mifodijus]; [Kleiza, Vytautas].    The extension of the van der Pauw method to anisotropic media // Informatica. ISSN 0868-4952. Vol. 18, Iss. 2 (2007). p. 253-266. Prieiga per internetą: &lt;http://www.mii.lt/Informatica/&gt;.</t>
  </si>
  <si>
    <t xml:space="preserve">Sapagovas Mifodijus </t>
  </si>
  <si>
    <t>Kleiza Vytautas</t>
  </si>
  <si>
    <t>Celov, Dmitrij; [Leipus, Remigijus]; Philippe, Anne.    Time series aggregation, disaggregation, and long memory // Lithuanian mathematical journal. ISSN 0363-1672. Vol. 47, no. 4 (2007). p. 379-393. Prieiga per internetą: &lt;http://www.kluweronline.com/iss</t>
  </si>
  <si>
    <t>[Bružaitė, Kristina]; [Surgailis, Donatas]; [Vaičiulis, Marijus].    Time-varying fractionally integrated processes with finite or infinite variance and nonstationary long memory // Acta applicandae mathematicae. ISSN 0167-8019. Vol.96, Iss.1-3 (2007). p.</t>
  </si>
  <si>
    <t xml:space="preserve">Bružaitė Kristina </t>
  </si>
  <si>
    <t>Surgailis Donatas</t>
  </si>
  <si>
    <t>Vaičiulis Marijus</t>
  </si>
  <si>
    <t>[Čaplinskas, Albertas].    Verslo tikslų transformavimas į programų sistemos reikalavimus // Lietuvos matematikos rinkinys. ISSN 0132-2818. T. 47, spec. Nr. (2007). p. 155-160. Prieiga per internetą: &lt;http://www.mii.lt/index.php?siteaction=pages.browse&amp;pa</t>
  </si>
  <si>
    <t>[Rudzkis, Rimantas]; Kvedaras, Virmantas.    A small macroeconometric model of the Lithuanian economy // Austrian Journal of Statistics. ISSN 1026-597X. Vol. 34, no. 2 (2005). p. 185-197. Prieiga per internetą: &lt;http://www.stat.tugraz.at/AJS/&gt;.</t>
  </si>
  <si>
    <t>[Tumasonis, Romanas]; [Dzemyda, Gintautas].    Analitiniai duomenų gavimo būdai šiuolaikinėse informacinėse sistemose // Informacinės technologijos 2005: aktualijos ir perspektyvos : IV mokslinės konferencijos pranešimų medžiaga. Alytus : Alytaus kolegija</t>
  </si>
  <si>
    <r>
      <t>2007 m. MII balai</t>
    </r>
    <r>
      <rPr>
        <b/>
        <sz val="12"/>
        <rFont val="Arial"/>
        <family val="2"/>
      </rPr>
      <t xml:space="preserve"> pagal autorius</t>
    </r>
  </si>
  <si>
    <t>[Ruzgas, Tomas]; [Rudzkis, Rimantas]; Kavaliauskas, Mindaugas.    Application of clustering in the non-parametric estimation of distribution density // Nonlinear analysis: modelling and control. ISSN 1392-5113. Vol. 11, no. 4 (2006). p. 393-411. Prieiga p</t>
  </si>
  <si>
    <t>[Kaukėnas, Jonas]; [Navickas, Gediminas]; [Telksnys, Adolfas Laimutis].    Audiovizualinė vartotojo ir programinės įrangos sąsaja // Informacinės technologijos 2006 : konferencijos pranešimų medžiaga / Kauno technologijos universitetas. T. 1. Kaunas : Tec</t>
  </si>
  <si>
    <t>[Račkauskas, Alfredas]; Suquet, Charles.    Hölderian invariance principles and some applications for testing epidemic changes // Long memory in economics. Berlin ; Heidelberg : Springer, 2007. ISBN 978-3-540-22694-9. p. 109-128. Prieiga per internetą: &lt;h</t>
  </si>
  <si>
    <t>978-3-540-22694-9</t>
  </si>
  <si>
    <t>[Lupeikienė, Audronė].    Integrated enterprise information systems: thinking in component concepts // Frontiers in artificial intelligence and applications. Vol. 155. Databases and information systems IV : selected papers from the Seventh international B</t>
  </si>
  <si>
    <t xml:space="preserve">Lupeikienė Audronė </t>
  </si>
  <si>
    <t>&lt;vėluojanti&gt; [Raudys, Šarūnas].    Measures of data and classifier complexity and the training sample size // Data complexity in pattern recognition. London : Springer, 2006. ISBN 978-1-84628-171-6. p. 60-68. Prieiga per internetą: &lt;http://www.springerlin</t>
  </si>
  <si>
    <t>978-1-84628-171-6</t>
  </si>
  <si>
    <t>SpringerLINK; Current Contents Connect.</t>
  </si>
  <si>
    <t>Bakšys, Donatas; [Sakalauskas, Leonidas].    Modelling, simulation and optimisation of interbank continuous net settlements // Changes in social and business environment : proceedings of the 2nd international conference : selected papers : November 8-9, 2</t>
  </si>
  <si>
    <t>1822-7090</t>
  </si>
  <si>
    <t>[Baronas, Romas].    Numerical simulation of biochemical behaviour of biosensors with perforated membrane // 21st European conference on modelling and simulation ECMS 2007 : simulations in United Europe : June 4-6, 2007, Prague, Czech Republik. 2007. ISBN</t>
  </si>
  <si>
    <t>978-0-9553018-2-7</t>
  </si>
  <si>
    <t>Mikulevičius, Remigijus; [Pragarauskas, Henrikas].    On Cauchy-Dirichlet problem for linear integro-differential equation in weighted Sobolev spaces // Interdisciplinary mathematical sciences. Vol. 2. Stochastic differential equations: theory and applica</t>
  </si>
  <si>
    <t xml:space="preserve">Pragarauskas Henrikas </t>
  </si>
  <si>
    <t>978-981-270-662-1</t>
  </si>
  <si>
    <t>(vėluojanti) Otas, Alfredas; [Dagys, Viktoras]; [Žandaris, Aidas]. Lietuvos kompiuterinikų sąjungos veikla 2003-2005 metais // Kompiuterininkų dienos - 2005 : LIKS suvažiavimo medžiaga, praktiniai, metodiniai ir informaciniai pranešimai bei dokumentai : Klaipėda, 2005 m. rugsėjo 15-17 d.. Vilnius : Žara, 2005. ISBN 9986-34-147-7. p. 8-24.</t>
  </si>
  <si>
    <t>[Dzemydienė, Dalė]; [Tankelevičienė, Lina]; Dzemyda, Ignas.    An approach for managing educational resources in an adaptive e-learning system // Proceedings of IADIS international conference e-Learning 2007 : part of the IADIS MULTI conference on compute</t>
  </si>
  <si>
    <t xml:space="preserve">Dzemydienė Dalė </t>
  </si>
  <si>
    <t>978-972-8924-34-8</t>
  </si>
  <si>
    <t>B10</t>
  </si>
  <si>
    <t>Tankelevičienė Lina</t>
  </si>
  <si>
    <t>[Dagienė, Valentina]; [Jasutienė, Eglė]; [Jevsikova, Tatjana].    An approach to combine learning entities to support the mathematics curriculum in schools // Informatics, mathematics, and ICT: a 'golden triangle' [Elektroninis išteklius]: working joint I</t>
  </si>
  <si>
    <t>978-0-615-14623-2</t>
  </si>
  <si>
    <t>Jasutienė Eglė</t>
  </si>
  <si>
    <t>Jevsikova Tatjana</t>
  </si>
  <si>
    <t>Paunksnis, Alvydas; Kurapkienė, Skaidra; Barzdžiukas, Valerijus; Lukoševičius, Arūnas; [Dzemyda, Gintautas].    Applications of information technologies for research in clinical ophthalmology // Med-eTel proceedings. ISSN 1819-186X. 2007. p. 233-235. Prie</t>
  </si>
  <si>
    <t>1819-186X</t>
  </si>
  <si>
    <t>[Minkevičius, Saulius].    Approximations to the total queue length in multiphase queues // Italian journal of pure and applied mathematics. ISSN 1126-8042. N. 21 (2007). p. 139-146. Prieiga per internetą: &lt;http://www.forumeditrice.it/percorsi/scienza-e-t</t>
  </si>
  <si>
    <t>1126-8042</t>
  </si>
  <si>
    <t>[Montvilas, Algirdas Mykolas].    Data structure influence on mapping error // Elektronika ir elektrotechnika. ISSN 1392-1215. 2006, Nr. 1(65). p. 34-37. Prieiga per internetą: (http://internet.ktu.lt/lt/index01_zurn_elektr.html&gt;.</t>
  </si>
  <si>
    <t>[Štikonas, Artūras].    The Sturm-Liouville problem with a nonlocal boundary condition // Lithuanian mathematical journal. ISSN 0363-1672. Vol. 47, no. 3 (2007). p. 336-351. Prieiga per internetą: &lt;http://www.kluweronline.com/issn/0363-1672/contents&gt;.</t>
  </si>
  <si>
    <t>0046-5755</t>
  </si>
  <si>
    <t>[V. Kleiza], J. Paukštė, J. Verkelis. Modelling Light Transmission in a Fiber - Optical Reflection System, ISSN 1392-5113 // Nonlinear Analysis: Modelling and Control, 9(1), 2004, p. 55-63.</t>
  </si>
  <si>
    <t>[V. Kleiza], J. Bareišis. Daugiasluoksnio konstrukcinio elemento optimizavimas tampriai plastinėje zonoje, ISSN 0132-2818 // Lietuvos matem. rink.,  44(spec. nr.), 2004,    p. 639-643.</t>
  </si>
  <si>
    <t>[V. Marcinkevičius], [G. Dzemyda]. SOM IR Sammono vizualizavimo algoritmų lygiagretus junginys, ISBN 9955-09-588-1 // Informacinės technologijos'2004. Konferencijos pranešimų medžiaga, Kaunas:Technologija, 2004, p. 350-354.</t>
  </si>
  <si>
    <t>[Žilinskas, Antanas]; [Žilinskas, Julius].    Two level minimization in multidimensional scaling // Journal of global optimization. ISSN 0925-5001. Vol. 38, Iss. 4 (2007). p. 581-596. Prieiga per internetą: &lt;http://springerlink.metapress.com/content/1573-</t>
  </si>
  <si>
    <t xml:space="preserve">Žilinskas Antanas </t>
  </si>
  <si>
    <t>[Tamulevičius, Gintautas].    Interneto naršyklės valdymas balsu // Informacinės technologijos 2007 : konferencijos pranešimų medžiaga / [Leidinio redakcinė kolegija: Rimantas Barauskas ... [et al.]]. ISSN 1822-6337. 2007. p. 67-70. Prieiga per internetą:</t>
  </si>
  <si>
    <t xml:space="preserve">Tamulevičius Gintautas </t>
  </si>
  <si>
    <t>[Paliulionis, Viktoras].    Judančių objektų stebėjimas realiuoju laiku naudojant "Google earth" // Informacijos mokslai. ISSN 1392-0561. T. 42-43 (2007). p. 114-120. Prieiga per internetą: &lt;http://www.leidykla.eu/mokslo-darbai/informacijos-mokslai&gt;.</t>
  </si>
  <si>
    <t xml:space="preserve">[Kamarauskas, Juozas].    Kalbančiojo atpažinimas taikant vektorinį kvantavimą // Informacinės technologijos 2007 : konferencijos pranešimų medžiaga / [Leidinio redakcinė kolegija: Rimantas Barauskas ... [et al.]]. ISSN 1822-6337. 2007. p. 42-46. Prieiga </t>
  </si>
  <si>
    <t xml:space="preserve">Kamarauskas Juozas </t>
  </si>
  <si>
    <t>[Mačys, Juozas Juvencijus].    LV Lietuvos moksleivių matematikos olimpiada // Matematika ir matematikos dėstymas - 2007 : konferencijos pranešimų medžiaga. Kaunas : Technologija, 2007. ISBN 978-9955-25-232-0. p. 15-18.</t>
  </si>
  <si>
    <t>978-9955-25-232-0</t>
  </si>
  <si>
    <t>[Maskeliūnas, Saulius].    Lietuviškų klaviatūrų problemos ir jų sprendimo būdai // Informacijos mokslai. ISSN 1392-0561. T. 42-43 (2007). p. 128-134. Prieiga per internetą: &lt;http://www.leidykla.eu/mokslo-darbai/informacijos-mokslai&gt;.</t>
  </si>
  <si>
    <t xml:space="preserve">Maskeliūnas Saulius </t>
  </si>
  <si>
    <t>[Radavičius, Marijus]; [Židanavičiūtė, Jurgita].    Model testing for high-dimensional contingency tables with application in genetics // Computer data analysis and modeling : complex stochastic data and systems : proceedings of the Eighth international c</t>
  </si>
  <si>
    <t xml:space="preserve">Židanavičiūtė Jurgita </t>
  </si>
  <si>
    <t>[Ivanauskas, Feliksas]; [Baronas, Romas].    Modelling an amperometric biosensor acting in a flowing liquid // ICFD conference on Numerical methods for fluid dynamics : University of Reading, 26-29 March 2007 [Elektroninis išteklius : Proceedings of the 9</t>
  </si>
  <si>
    <t>institucijos apskaičiuotas indelis nelygus NIA / NA; nenurodytas ISSN</t>
  </si>
  <si>
    <t>Baronas Romas</t>
  </si>
  <si>
    <t>[Minkevičius, Saulius]; [Steišūnas, Stasys].    Approximations for departure processes in multiphase queueing systems // International journal of pure and applied mathematics. ISSN 1311-8080. Vol. 39, no. 4 (2007). p. 489-499. Prieiga per internetą: &lt;http</t>
  </si>
  <si>
    <t>1311-8080</t>
  </si>
  <si>
    <t>MatSciNet; Zentralblatt MATH.</t>
  </si>
  <si>
    <t>Steišūnas Stasys</t>
  </si>
  <si>
    <t>[J. Jevsikova], [V. Dagienė], [G. Grigas]. Mozilla Internet application suite: developing for education, ISBN 0-7803-8625-6  //  T. Boyle et al. (Eds.), 2nd International Conference Informatikon Technology: Research and Education, London, 28 June - 1 July</t>
  </si>
  <si>
    <t>[V. Dagienė], [J. Skūpienė]. Learning by competitions: Olympiads in Informatics as a tool for training high grade skills in programming, ISBN 0-7803-8625-6 //  T. Boyle et al. (Eds.), 2nd International Conference Informatikon Technology: Research and Educ</t>
  </si>
  <si>
    <t>[G. Dzemyda], [R. Tumasonis]. The probabilistic algorithm for mining frequent sequences, ISBN 963-311-358-X // Proceedings of ADBIS'04, Eighth East-European Conference on Advances in Databases and Information Systems, Budapest, 2004, p. 89-98.</t>
  </si>
  <si>
    <t>[B. Grigelionis]. Extreme value theory using power normalization, ISBN 9984-668-74-6 // E. Andronov et al. (Eds.), Transactions of XXIV Intern. Seminar on Stability Problems for Stochastic Models, September 10-17, 2004, Jurmala, Latvia, Riga. Transport an</t>
  </si>
  <si>
    <t>Medvedev V.</t>
  </si>
  <si>
    <t>Baskas A.</t>
  </si>
  <si>
    <t>Belovas I.</t>
  </si>
  <si>
    <t>Kabašinskas A.</t>
  </si>
  <si>
    <t>Šaltenis V.</t>
  </si>
  <si>
    <t>Tumasonis R.</t>
  </si>
  <si>
    <t>Treigys P.</t>
  </si>
  <si>
    <t>Pliuškevičius R.</t>
  </si>
  <si>
    <t>Andrikonis J.</t>
  </si>
  <si>
    <t>Balys V.</t>
  </si>
  <si>
    <t>Pedzvičienė S.</t>
  </si>
  <si>
    <t>Židanavičiūtė J.</t>
  </si>
  <si>
    <t>Grigas G.</t>
  </si>
  <si>
    <t>Dubickas A.</t>
  </si>
  <si>
    <t>Kubilinskienė S.</t>
  </si>
  <si>
    <t>Sušinskas J.</t>
  </si>
  <si>
    <t>Jakimauskas G.</t>
  </si>
  <si>
    <t>Paulavičius R.</t>
  </si>
  <si>
    <t>Štikonienė O.</t>
  </si>
  <si>
    <t>Kairytė G.</t>
  </si>
  <si>
    <t>Tankelevičienė L.</t>
  </si>
  <si>
    <t>Dzemydienė D.</t>
  </si>
  <si>
    <t>Karbauskaitė R.</t>
  </si>
  <si>
    <t>Zajančkauskienė L.</t>
  </si>
  <si>
    <t>Žilinskienė I.</t>
  </si>
  <si>
    <t>Ivanauskas, Feliksas; [Sapagovas, Mifodijus].    Skaičiavimo matematika // Matematika Lietuvoje po 1945 metų. Vilnius : Matematikos ir informatikos institutas, 2006. ISBN 9986-680-32-8. p. 284-296.</t>
  </si>
  <si>
    <t>[A. Baskas]. Informacijos technologijos matematikos mokyme, ISSN 0132-2818 // Lietuvos  matem. rink., 44(spec. nr.), 2004, p.226-229.</t>
  </si>
  <si>
    <t>[J.Bernatavičienė],     [G.   Dzemyda],     [O.  Kurasova], [V. Marcinkevičius]. Sammono projekcijos paklaidos minimizavimo strategijos, ISSN 0132-2818 // Lietuvos matem. rink., 44(spec. nr.), 2004, p. 628-633.</t>
  </si>
  <si>
    <t>[Ivanauskas, Feliksas]; Paulauskas, Robertas; Vaitkus, Pranas.    Tirpalų mišinių koncentracijų atpažinimo netiesiniai modeliai // Lietuvos matematikos rinkinys. ISSN 0132-2818. T. 47, spec. Nr. (2007). p. 448-452. Prieiga per internetą: &lt;http://www.mii.l</t>
  </si>
  <si>
    <t>0044-2275</t>
  </si>
  <si>
    <t>0132-2818</t>
  </si>
  <si>
    <t>Laucius R.</t>
  </si>
  <si>
    <t>Pečiulytė, Sigita; [Štikonas, Artūras].    Apie stacionariojo uždavinio su nelokaliąja integraline kraštine sąlyga teigiamas tikrines reikšmes // Matematika ir matematinis modeliavimas. ISSN 1822-2757. [T.] 1 (2005). p. 26-30.</t>
  </si>
  <si>
    <t>[Paliulionis, Viktoras]; [Maskeliūnas, Saulius].    Architecture for location-based services // IST4BALT News Journal. ISSN 1816-8701. Vol. 1, September 2004 -August 2005. p. 44-46. Prieiga per internetą: &lt;http://www.ednes.org/ist4balt/materials/nj/nj_v1.</t>
  </si>
  <si>
    <t>[M. Radavičius], [G. Jakimauskas]. Robust projection pursuit, ISBN 985-445-492-4 // Procedings of the Seventh International Conference „Computer Data Analysis and Modeling, Robustness and Computer Intensive Methods",  1, Minsk, BSU, 2004,  p.114-117.</t>
  </si>
  <si>
    <t>[M. Kavaliauskas], [R. Rudzkis], [T. Ruzgas]. The Projection-based Multivariate Distribution Density Estimation, ISSN 1406-2283 // Acta et  Commentationes Universitatis Tartuensis de Mathematica, 8, Tartu University Press, 2004, p.101-109.</t>
  </si>
  <si>
    <t xml:space="preserve">[Pupeikienė, Lina].    News in the school schedule optimization program // Information technologies at school : 2nd intrenational conference Informatics in secondary schools: evolution and perspectives : November 7-11, 2006, Vilnius, Lithuania : selected </t>
  </si>
  <si>
    <t>[Čaplinskas, Albertas]; [Gasperovič, Jelena].   Techniques to aggregate the characteristics of internal quality of an IS specification language // Informatica. ISSN 0868-4952. Vol. 16, Iss. 4 (2005). p. 519-540. Prieiga per internetą: &lt;http://www.vtex.lt/</t>
  </si>
  <si>
    <t>Guler, EC; Sankur, B; Kahya, YP; [Raudys, Šarūnas].   Two-stage classification of respiratory sound patterns // Computers in biology and medicine. ISSN 0010-4825. Vol.35, Iss.1 (2005). p. 67-83. Prieiga per internetą: &lt;http://www.sciencedirect.com/science</t>
  </si>
  <si>
    <t>[Pileckas, Konstantinas]; Socolowsky, J.   Viscous two-fluid flows in perturbed unbounded domains // Mathematische Nachrichten. ISSN 0025-584X. Vol. 278, Iss. 5 (2005). p. 589-623. Prieiga per internetą: &lt;www3.interscience.wiley.com/cgi-bin/jhome/60500208</t>
  </si>
  <si>
    <t>[Šveikauskienė, Daiva].   Graph representation of the syntactic structure of the Lithuanian sentence // Informatica. ISSN 0868-4952. Vol. 16, Iss. 3 (2005). p. 407-418. Prieiga per internetą: &lt;http://www.vtex.lt/informatica/Contents.htm&gt;.</t>
  </si>
  <si>
    <t>[Kurilovas, Jevgenijus].    The conceptual structure of European e-learning delivery model // Informacinės komunikacinės technologijos gamtamoksliniame ugdyme - 2006 : tarptautinės mokslinės praktinės konferencijos straipsnių rinkinys : 2006 m. gruodžio m</t>
  </si>
  <si>
    <t>Alekna, Petras; [Kvedaras, Bronius].    Funkcijų teorija // Matematika Lietuvoje po 1945 metų. Vilnius : Matematikos ir informatikos institutas, 2006. ISBN 9986-680-32-8. p. 137-155.</t>
  </si>
  <si>
    <t>[Skripkauskas, Mantas].    Lietuvių šnekos signalų segmentavimas kvazifonemomis // Informacinės technologijos 2006 : konferencijos pranešimų medžiaga / Kauno technologijos universitetas. T. 1. Kaunas : Technologija, 2006. ISBN 9955-09-993-3. p. 76-81. Pri</t>
  </si>
  <si>
    <t>[Baltrūnas, Aleksandras].   Second order behaviour of ruin probabilities in the case of large claims // Insurance mathematics &amp; economics. ISSN 0167-6687. Vol. 36, Iss. 3 (2005). p. 485-498. Prieiga per internetą: &lt;http://www.elsevier.com/wps/find/journal</t>
  </si>
  <si>
    <t>0021-9002</t>
  </si>
  <si>
    <t>0167-6687</t>
  </si>
  <si>
    <t>0893-6080</t>
  </si>
  <si>
    <t>Sakalauskas L.</t>
  </si>
  <si>
    <t>0377-2217</t>
  </si>
  <si>
    <t>Garliauskas A.</t>
  </si>
  <si>
    <t>[Žilinskas, Julius]; Bogle, Ian David Lockhart.    Balanced random interval arithmetic in market model estimation // European Journal of Operational Research. ISSN 0377-2217. Vol. 175, iss. 3 (2006). p. 1367-1378. Prieiga per internetą: (http://www.elsevi</t>
  </si>
  <si>
    <t>[B. Grigelionis]. Apie laipsniškai normuotų ekstremaliųjų reikšmių teoriją stacionariems difuziniams procesams, ISSN 0132-2818 // Lietuvos matem. rink., 44(1), 2004, p. 44-56.</t>
  </si>
  <si>
    <t>[Bartkutė, Vaida]; [Sakalauskas, Leonidas].    Application of stochastic approximation in technical design // Series on computers and operations research. Vol. 7. Computer aided methods in optimal design and operations. New Jersey ... [etc.] : World Scien</t>
  </si>
  <si>
    <t>dokt.</t>
  </si>
  <si>
    <t>m.d.</t>
  </si>
  <si>
    <t>j.m.d.</t>
  </si>
  <si>
    <t>[Sakalauskas, Leonidas]; Žilinskas, Kęstutis.    Application of statistical criteria to optimality testing in stochastic programming // Ūkio technologinis ir ekonominis vystymas = Technological and economic development of economy. ISSN 1392-8619. Vol. 12,</t>
  </si>
  <si>
    <t>[Žilinskas, Antanas]; [Žilinskas, Julius].    Parallel genetic algorithm: assessment of performance in multidimensional scaling // Genetic and evolutionary computation conference GECCO 2007 : proceedings of the 9th annual conference on Genetic and evoluti</t>
  </si>
  <si>
    <t>978-1-59593-697-4</t>
  </si>
  <si>
    <t>Compendex.</t>
  </si>
  <si>
    <t>Giraitis, Liudas; [Leipus, Remigijus]; [Surgailis, Donatas].    Recent advances in ARCH modelling // Long memory in economics. Berlin ; Heidelberg : Springer, 2007. ISBN 978-3-540-22694-9. p. 3-38. Prieiga per internetą: &lt;http://www.springerlink.com/conte</t>
  </si>
  <si>
    <t>nėra lentelėje</t>
  </si>
  <si>
    <t>[Bartkutė, Vaida]; [Sakalauskas, Leonidas].    Three parameter estimation of the Weibull distribution by order statistics // Recent advances in stochastic modeling and data analysis : Chania, Greece 29 May - 1 June 2007. New Jersey ... [etc.] : World Scie</t>
  </si>
  <si>
    <t>tyrėja</t>
  </si>
  <si>
    <t>T</t>
  </si>
  <si>
    <t>tyrėjas</t>
  </si>
  <si>
    <t>SAS</t>
  </si>
  <si>
    <t>[Grigas, Gintautas]; [Pedzevičienė, Sigita].    Asmenvardžių ir vietovardžių rašybos klaidos pokalbių programų registracijos duomenyse // Informacijos mokslai. ISSN 1392-0561. T. 42-43 (2007). p. 141-144. Prieiga per internetą: &lt;http://www.leidykla.eu/mok</t>
  </si>
  <si>
    <t>1392-0561</t>
  </si>
  <si>
    <t>CEEOL.</t>
  </si>
  <si>
    <t>Pedzevičienė Sigita</t>
  </si>
  <si>
    <t>[Skūpienė, Jūratė].    Automatinio sprendimų vertinimo informatikos olimpiadose raida ir perspektyvos // Informacijos mokslai. ISSN 1392-0561. T. 42-43 (2007). p. 43-49. Prieiga per internetą: &lt;http://www.leidykla.eu/mokslo-darbai/informacijos-mokslai&gt;.</t>
  </si>
  <si>
    <t xml:space="preserve">Skūpienė Jūratė </t>
  </si>
  <si>
    <t>[Čaplinskas, Albertas].    Bendrosios sistemų inžinerijos vaidmuo specifikuojant verslo programinės įrangos reikalavimus // Informacijos mokslai. ISSN 1392-0561. T. 42-43 (2007). p. 162-167. Prieiga per internetą: &lt;http://www.leidykla.eu/mokslo-darbai/inf</t>
  </si>
  <si>
    <t>[Kočetkov, Denis].    Bendrųjų vaizdo atpažinimo algoritmų kokybės įvertinimas panaudojant ROC (Receiver Operating Characteristic) kreives // Informacinės technologijos 2007 : konferencijos pranešimų medžiaga / [Leidinio redakcinė kolegija: Rimantas Barau</t>
  </si>
  <si>
    <t xml:space="preserve">Kočetkov Denis </t>
  </si>
  <si>
    <t>1822-6337</t>
  </si>
  <si>
    <t>[Kurilovas, Jevgenijus]; Kubilinskienė, Svetlana.    Creation of Lithuanian digital library of educational resources and services: components' reusability aspects // Insight Newsletter [Elektroninis išteklius]. ISS. 4 (2007). p. 1-9. Prieiga per internetą</t>
  </si>
  <si>
    <t xml:space="preserve">Kurilovas Jevgenijus </t>
  </si>
  <si>
    <t>nenurodytas ISSN</t>
  </si>
  <si>
    <t>[Kurilovas, Jevgenijus].    Creation of Lithuanian digital library of educational resources and services: several system interoperability and evaluation aspects // Informacinė visuomenė ir universitetinės studijos : 12-oji doktorantų ir magistrantų konfer</t>
  </si>
  <si>
    <t>978-9955-12-207-4</t>
  </si>
  <si>
    <t>R. Baronas, [F. Ivanauskas]. Modelling of moisture movement in wood during long term outdoor storage, ISBN 951-39-1868-8 //  P.Neittaanmaki et al. (Eds.), 4th European congress on computational methods in applied sciences and engineering : proceedings, Jy</t>
  </si>
  <si>
    <t>Varoneckas, Audrius; Mackutė-Varoneckienė, Aušra; Martinkėnas, Arvydas; [Žilinskas, Antanas]; Varoneckas, Giedrius.    Web-based tool for management of CAD patients after coronary bypass surgery // Computers in cardiology 2005 : [Conference proceedings] :</t>
  </si>
  <si>
    <t>[Juodis, Mindaugas].    Weighted empirical FCLT for weakly dependent processes // Lietuvos matematikos rinkinys. ISSN 0132-2818. T. 45, spec. Nr. (2005). p. 547-551. Prieiga per internetą: &lt;http://www.mii.lt/index.php?siteaction=pages.browse&amp;page=lmj_lt&amp;l</t>
  </si>
  <si>
    <t xml:space="preserve">Pečiulytė, Sigita; [Štikonas, Artūras].    Šturmo-Liuvilio uždavinys diferencialiniam operatoriui su viena dvitaške nelokaląja antrojo tipo kraštine sąlyga // Lietuvos matematikos rinkinys. ISSN 0132-2818. T. 45, spec. Nr. (2005). p. 432-436. Prieiga per </t>
  </si>
  <si>
    <t>J. Artamonova, [R. Leipus]. Мультиномиальная модель рынка облигаций, ISSN 0132-2818 // Lietuvos matem. rink., 44(4), 2004, p. 597-602.</t>
  </si>
  <si>
    <t>[Andžius, Remigijus]; [Dagienė, Valentina]; [Meškauskienė, Snieguolė].    Lietuvių kalbos terminų bazės projektavimas ir kūrimas // Informacijos mokslai. ISSN 1392-0561. T. 34 (2005). p. 201-207. Prieiga per internetą: &lt;http://www.tzc.vu.lt/im&gt;.</t>
  </si>
  <si>
    <t>[Ivanauskas, Feliksas]; Baronas, Romas; Kulys, Juozas.    Mathematical modelling of biosensors with perforated and selective membranes // Rakenteiden mekaniikka. ISSN 0783-6104. Vol. 38, no. 3 (2005). p. 63-66. Prieiga per internetą: &lt;http://rmseura.tkk.f</t>
  </si>
  <si>
    <t>[Bartkutė, Vaida]; [Sakalauskas, Leonidas].    Modeliuojamojo pokyčio stochastinės aproksimacijos algoritmo konvergavimo greičio tyrimas // Informacinės technologijos 2005 : konferencijos pranešimų medžiaga [2005 sausio 26-27 d., Kaunas, Lietuva]. 2. Kaun</t>
  </si>
  <si>
    <t>Čiupaila, R.; [Sapagovas, Mifodijus].    Nonlocal problem for the system of nonlinear differential equations with separated boundary conditions // Proceedings of the 10th international conference mathematical modelling and analysis 2005 and 2nd internatio</t>
  </si>
  <si>
    <t>Baronas, Romas; [Ivanauskas, Feliksas]; Kulys, Juozas.    Computational modelling of the behaviour of potentiometric membrane biosensors // Journal of mathematical chemistry. ISSN 0259-9791. Vol. 42, Iss. 3 (2007). p. 321-336. Prieiga per internetą: &lt;http</t>
  </si>
  <si>
    <t xml:space="preserve">Ivanauskas Feliksas </t>
  </si>
  <si>
    <t>0047-259X</t>
  </si>
  <si>
    <t>[Pliuškevičius, Regimantas]; [Pliuškevičienė, Aida].    Decision procedure for a fragment of mutual belief logic with quantified agent variables // Lecture notes in artificial intelligence. ISSN 0302-9743. Vol. 3900 (2006). p. 112-128. Prieiga per interne</t>
  </si>
  <si>
    <t>[Raudys, Šarūnas]; Denisov, Vitalij; Bielskis, Antanas Andrius.    A pool of classifiers by SLP: A multi-class case // Lecture notes in computer science. ISSN 0302-9743. Vol. 4142 (2006). p. 47-56. Prieiga per internetą: (http://www.springerlink.com/link.</t>
  </si>
  <si>
    <t>[Kubilius, Kęstutis].    On approximation of stochastic integrals with respect to a fractional Brownian motion // Lietuvos matematikos rinkinys. ISSN 0132-2818. T. 45, spec. Nr. (2005). p. 552-556. Prieiga per internetą: &lt;http://www.mii.lt/index.php?sitea</t>
  </si>
  <si>
    <t>Aldošina, Kristina; [Rutkauskas, Stasys].    Kai kurie paprastųjų diferencialinių lygčių su izoliuota ypatuma kraštiniai uždaviniai // Lietuvos matematikos rinkinys. ISSN 0132-2818. T. 45, spec. Nr. (2005). p. 67-72. Prieiga per internetą: &lt;http://www.mii</t>
  </si>
  <si>
    <t>[Giedrimas, Vaidas]; [Lupeikienė, Audronė].    Komponentinių programų struktūrinės sintezės teorinės problemos // Lietuvos matematikos rinkinys. ISSN 0132-2818. T. 45, spec. Nr. (2005). p. 139-143. Prieiga per internetą: &lt;http://www.mii.lt/index.php?sitea</t>
  </si>
  <si>
    <t>[Kazlauskas, Kazys].    Lygiagrečiojo diskretinės Furjė transformacijos algoritmo analizė // Elektronika ir elektrotechnika. ISSN 1392-1215. 2005, Nr. 2(58). p. 57-60. Prieiga per internetą: &lt;http://www.ktu.lt/lt/mokslas/zurnalai/zurnalai.html&gt;.</t>
  </si>
  <si>
    <t>978-0-444-52834-6</t>
  </si>
  <si>
    <t>institucijos apskaičiuotas indelis nelygus NIA / NA;</t>
  </si>
  <si>
    <t>[Bernatavičienė, Jolita]; [Dzemyda, Gintautas]; [Kurasova, Olga]; [Marcinkevičius, Virginijus].    Decision support for preliminary medical diagnosis integrating the data mining methods // Simulation and optimisation in business and industry : Internation</t>
  </si>
  <si>
    <t>[Gasperovič, Jelena]; [Čaplinskas, Albertas].    Methodology to evaluate the functionality of specification languages // Informatica. ISSN 0868-4952. Vol. 17, Iss. 3 (2006). p. 325-346. Prieiga per internetą: (http://www.vtex.lt/informatica/Contents.htm&gt;.</t>
  </si>
  <si>
    <t>[Kazlauskas, Kazys]; [Kazlauskas, Jaunius].    Iterative estimation algorithm of autoregressive parameters // Informatica. ISSN 0868-4952. Vol. 17, Iss. 2 (2006). p. 199-206. Prieiga per internetą: (http://www.vtex.lt/informatica/Contents.htm&gt;.</t>
  </si>
  <si>
    <t>mat.progr.</t>
  </si>
  <si>
    <t>[Kurilovas, Jevgenijus]; [Kubilinskienė, Svetlana].    Creation of Lithuanian digital library of educational resources and services: the hypothesis, contemporary practice, and future objectives // CEUR Workshop Proceedings [Elektroninis išteklius]. ISSN 1</t>
  </si>
  <si>
    <t>1613-0073</t>
  </si>
  <si>
    <t>Kubilinskienė Svetlana</t>
  </si>
  <si>
    <t>[Kurilovas, Jevgenijus]; Kubilinskienė, Svetlana.    E-mokymosi turinio semantinis sąveikumas: problema ir praktiniai sprendimai // Informacinės technologijos 2007 : konferencijos pranešimų medžiaga / [Leidinio redakcinė kolegija: Rimantas Barauskas ... [</t>
  </si>
  <si>
    <t>[Plikusas, Aleksandras Ernestas]; [Pumputis, Dalius].    Estimation of the finite population covariance // Computer data analysis and modeling : complex stochastic data and systems : proceedings of the Eighth international conference : Minsk, September 11</t>
  </si>
  <si>
    <t xml:space="preserve">Plikusas Aleksandras Ernestas </t>
  </si>
  <si>
    <t>978-985-476-508-2</t>
  </si>
  <si>
    <t>&lt;vėluojanti&gt; [Raudys, Šarūnas].    Trainable fusion rules. II. Small sample-size effects // Neural networks. ISSN 0893-6080. Vol. 19, Iss. 10 (2006). p. 1517-1527. Prieiga per internetą: &lt;http://www.sciencedirect.com/science/journal/08936080&gt;.</t>
  </si>
  <si>
    <t xml:space="preserve">Raudys Šarūnas </t>
  </si>
  <si>
    <t>&lt;vėluojanti&gt; [Skūpienė, Jūratė]; Žilinskas, Antanas.    Evaluation of programs in Informatics Contests: case of implementation of graph algorithms // The 3rd e-learning conference "Computer Science Education" : proceedings : 7th and 8th September 2006, Co</t>
  </si>
  <si>
    <t>[Raudys, Šarūnas].    Trainable fusion rules. I. Large sample size case // Neural networks. ISSN 0893-6080. Vol. 19, Iss. 10 (2006). p. 1506-1516. Prieiga per internetą: (http://www.sciencedirect.com/science/journal/08936080&gt;.</t>
  </si>
  <si>
    <t>[Medvedev, Viktor]; [Dzemyda, Gintautas].    Optimization of the local search in the training for SAMANN neural network // Journal of global optimization. ISSN 0925-5001. Vol. 35, Iss. 4 (2006). p. 607-623. Prieiga per internetą: (http://springerlink.meta</t>
  </si>
  <si>
    <t>[R. Gylys]. Multiquantaloids, ISSN 0132-2818 // Lietuvos matem. rink. 44(spec. nr.), 2004, p. 513-515.</t>
  </si>
  <si>
    <t>[R. Gylys]. Constructing regular n-angles from arbitrary scalene n-angles, ISSN 0132-2818 // Lietuvos. matem. rink., 44(spec. nr.), 2004, p. 189-193.</t>
  </si>
  <si>
    <t>Artamonova, Jelena; [Leipus, Remigijus].    Аппроксимация непрерывного времени для краткосрочных процентных ставок в обобщенной модели Хо-Ли // Lietuvos matematikos rinkinys. ISSN 0132-2818. T. 45, Nr. 3 (2005). p. 287-314. Prieiga per interneta: &lt;http://</t>
  </si>
  <si>
    <t>Saraso_tipas</t>
  </si>
  <si>
    <t>[R. Pliuškevičius].  Decision  procedures  for   quantified fragments   of reflexive  common knowledge  logic, ISSN 0132-2818 // Lietuvos matem. rink.,  44(spec.nr.),  2004,  p. 530-534.</t>
  </si>
  <si>
    <t>4_12_2</t>
  </si>
  <si>
    <t>-</t>
  </si>
  <si>
    <t>[M. Radavičius], S. Nagurnas. Lengvųjų automobilių stabdymo parametrų vertinimas, ISSN 0132-2818 // Lietuvos matem. rink., 44(spec. nr.), 2004, p. 577-583.</t>
  </si>
  <si>
    <t>[K. Kubilius]. An approximation of the solution of Stratanovich integral equation driven by a continuous p-semimartingale, ISSN 0132-2818 // Lietuvos matem. rink. 44(spec. nr.), 2004, p. 825-828.</t>
  </si>
  <si>
    <t>[L. Paliulionienė]. Ontologijų naudojimas teisinių žinių bazėms lyginti, ISBN 9955-09-588-1 // Informacinės technologijos'2004. Lietuvos mokslas ir pramonė. Konferencijos pranešimų medžiaga, Kaunas, Technologija, 2004, p. 569-574</t>
  </si>
  <si>
    <t>[A. Račkauskas], Ch. Suquet. Change points estimation of infinite dimensional parameters in short epidemics // PUB. IRMA Lille, 62(6), p. 1-19.</t>
  </si>
  <si>
    <t>[Sakalauskas, Leonidas]; [Žilinskas, Kęstutis].    Application of the Monte-Carlo method to stochastic linear programming // Series on computers and operations research. Vol. 7. Computer aided methods in optimal design and operations. New Jersey ... [etc.</t>
  </si>
  <si>
    <t xml:space="preserve">[Giedrimas, Vaidas].    Architectures of component-based structural synthesis systems // Databases and information systems : Seventh international Baltic conference on databases and information systems : communications, materials of doctoral consortium : </t>
  </si>
  <si>
    <t>Bandyrskii, B.; Lazurchak, I.; Makarov, V.; [Sapagovas, Mifodijus].    Eigenvalue problem for the second order differential equation with nonlocal conditions // Nonlinear analysis: modelling and control. ISSN 1392-5113. Vol. 11, no. 1 (2006). p. 13-32. Pr</t>
  </si>
  <si>
    <t>[Grigelionis, Bronius].    Limit theorems for record values using power normalization // Lithuanian mathematical journal. ISSN 0363-1672. Vol. 46, no. 4 (2006). p. 398-405. Prieiga per internetą: (http://www.kluweronline.com/issn/0363-1672/contents&gt;.</t>
  </si>
  <si>
    <t>[Raudys, Šarūnas]; Zliobaite, Indre.    The multi-agent system for prediction of financial time series // Lecture notes in artificial intelligence. ISSN 0302-9743. Vol. 4029 (2006). p. 653-662. Prieiga per internetą: (http://springerlink.com/content/10563</t>
  </si>
  <si>
    <t>Varoneckas, Giedrius; [Žilinskas, Julius]; Martinkėnas, Arvydas; Varoneckas, Audrius; Podlipskytė, Aurelija; [Žilinskas, Antanas].    Multidimensional visualization of biomedical data using grid technologies // Biomedicininė inžinerija : tarptautinės konf</t>
  </si>
  <si>
    <t>978-9955-25-367-9</t>
  </si>
  <si>
    <t>[Žilinskas, Antanas]; Mackutė-Varoneckienė, Aušra.    On search for two criteria optimal control in a problem of biotechnology by means of parametric optimization // Proceedings of the 16th international conference on systems science : 4-6 September 2007,</t>
  </si>
  <si>
    <t>978-83-7493-339-1</t>
  </si>
  <si>
    <t>[Rudzkis, Rimantas]; [Balys, Vaidas].    On statistical classification of scientific texts // Computer data analysis and modeling : complex stochastic data and systems : proceedings of the Eighth international conference : Minsk, September 11-15, 2007. Vo</t>
  </si>
  <si>
    <t>Balys Vaidas</t>
  </si>
  <si>
    <t>&lt;vėluojanti&gt; [Dubickas, Artūras].    On the limit points of the fractional parts of powers of Pisot numbers // Archivum mathematicum. ISSN 1212-5059. Vol. 42, No. 2 (2006). p. 151-158. Prieiga per internetą: &lt;http://www.emis.de/journals/AM/&gt;.</t>
  </si>
  <si>
    <t>1212-5059</t>
  </si>
  <si>
    <t>[Belov, Igor]; [Kabašinskas, Audrius]; [Sakalauskas, Leonidas].    On the modelling of stagnation intervals in emerging stock markets // Computer data analysis and modeling : complex stochastic data and systems : proceedings of the Eighth international co</t>
  </si>
  <si>
    <t>978-985-476-505-1</t>
  </si>
  <si>
    <t>Kabašinskas Audrius</t>
  </si>
  <si>
    <t>[Raudys, Šarūnas]; Pumputis, Alvydas.    Adaptive agent based model to simulate a necessity of many religions, economies or political systems // International conference on machine intelligence : Tozeur - Tunisia, November 5-7, 2005. , 2005. p. 494-500.</t>
  </si>
  <si>
    <t>B09</t>
  </si>
  <si>
    <t xml:space="preserve">Butkus Vygantas </t>
  </si>
  <si>
    <t>[Dagienė, Valentina]; [Krapavickaitė, Danutė].    Pradinio ir specialiojo ugdymo Lietuvoje analizė informacinių technologijų naudojimo požiūriu // Informacijos mokslai. ISSN 1392-0561. T. 41 (2007). p. 98-114. Prieiga per internetą: &lt;http://www.leidykla.e</t>
  </si>
  <si>
    <t>Krapavickaitė Danutė</t>
  </si>
  <si>
    <t>[Maskeliūnas, Saulius].    R&amp;D in ICT - Lithuania // R&amp;D in Information and Communication Technology Central, Eastern and Southern Europe : proceedings of the 1st IT STAR Workshop on R&amp;D in ICT : 11 November 2006, Bratislava, Slovakia. 2007. ISBN 978-3-90</t>
  </si>
  <si>
    <t>978-3-902580-02-3</t>
  </si>
  <si>
    <t>&lt;vėluojanti&gt; [Rudzkis, Rimantas]; [Radavičius, Marijus].    Adaptive estimation of distribution density in the basis of algebraic polynomials // Theory of probability and its applications. ISSN 0040-585X. Vol. 49, Iss. 1 (2005). p. 93-109. Prieiga per int</t>
  </si>
  <si>
    <t>Rudzkis Rimantas</t>
  </si>
  <si>
    <t>0040-585X</t>
  </si>
  <si>
    <t>Radavičius Marijus</t>
  </si>
  <si>
    <t>[Kazlauskas, Kazys].    Algorithms for LPTV system parameters estimation // Information technology and control. ISSN 1392-124X. Vol. 36, no. 2 (2007). p. 238-241. Prieiga per internetą: &lt;http://itc.ktu.lt&gt;.</t>
  </si>
  <si>
    <t>Kazlauskas Kazys</t>
  </si>
  <si>
    <t>1392-124X</t>
  </si>
  <si>
    <t xml:space="preserve">[Sapagovas, Mifodijus]; [Kairytė, Genė]; [Štikonienė, Olga]; [Štikonas, Artūras].    Alternating direction method for a two-dimensional parabolic equation with a nonlocal boundary condition // Mathematical modelling and analysis. ISSN 1392-6292. Vol. 12, </t>
  </si>
  <si>
    <t>Sapagovas Mifodijus</t>
  </si>
  <si>
    <t>1392-6292</t>
  </si>
  <si>
    <t>Kairytė Genė</t>
  </si>
  <si>
    <t xml:space="preserve">Štikonienė Olga </t>
  </si>
  <si>
    <t>Štikonas Artūras</t>
  </si>
  <si>
    <t>Drenoyianni, Helen; Stergioulas, Lampros; [Dagienė, Valentina].    Taking a step towards a pan-European framework for "digital literacy": the establishment of a network of experts and educational key-stakeholders // iTET 2007 : proceedings of the Joint wo</t>
  </si>
  <si>
    <t>978-80-254-0391-4</t>
  </si>
  <si>
    <t>Grigaitis, Darius; [Bartkutė, Vaida]; [Sakalauskas, Leonidas].    An optimization of system for automatic recognition of ischemic stroke areas in computed tomography images // Informatica. ISSN 0868-4952. Vol. 18, Iss. 4 (2007). p. 603-614. Prieiga per in</t>
  </si>
  <si>
    <t>Sakalauskas Leonidas</t>
  </si>
  <si>
    <t xml:space="preserve">[Paulavičius, Remigijus]; [Žilinskas, Julius].    Analysis of different norms and corresponding Lipschitz constants for global optimization in multidimensional case // Information technology and control. ISSN 1392-124X. Vol. 36, no. 4 (2007). p. 383-387. </t>
  </si>
  <si>
    <t>Paulavičius Remigijus</t>
  </si>
  <si>
    <t>Žilinskas Julius</t>
  </si>
  <si>
    <t>[Giedrimas, Vaidas].    Component-based software generation: the structural synthesis approach // 7th GPCE Young researchers workshop GPCE YRW 2005 : Tallinn, Estonia, 27 September 2005 : Proceedings. Tallinn : Institute of Cybernetics at Tallinn Technica</t>
  </si>
  <si>
    <t>[Paliulionienė, Laima].    Teisinių žinių bazių ir teisinių dokumentų izomorfizmo realizavimo metodas // Informacijos mokslai. ISSN 1392-0561. T. 42-43 (2007). p. 91-97. Prieiga per internetą: &lt;http://www.leidykla.eu/mokslo-darbai/informacijos-mokslai&gt;.</t>
  </si>
  <si>
    <t xml:space="preserve">[Radavičius, Marijus]; [Jakimauskas, Gintautas]; [Sušinskas, Jurgis].    Testing of independency for high-dimensional data // Computer data analysis and modeling : complex stochastic data and systems : proceedings of the Eighth international conference : </t>
  </si>
  <si>
    <t>Jakimauskas Gintautas</t>
  </si>
  <si>
    <t>Sušinskas Jurgis</t>
  </si>
  <si>
    <t>&lt;vėluojanti&gt; [Rutkauskas, Stasys].    The Dirichlet type problem for the degenerate at the line elliptic system // Analytic methods of analysis and differential equations : AMADE 2003. Cambridge : Cambridge Scientific Publishers Ltd, 2006. ISBN 1-904868-4</t>
  </si>
  <si>
    <t xml:space="preserve">Rutkauskas Stasys </t>
  </si>
  <si>
    <t>1-904868-41-X</t>
  </si>
  <si>
    <t>[Jevsikova, Tatjana].    Understanding cultural aspects of ICT for schools: naming issues // Informatics, mathematics, and ICT: a 'golden triangle' [Elektroninis išteklius]: working joint IFIP conference: WG3.1 secondary education, WG3.5 primary education</t>
  </si>
  <si>
    <t xml:space="preserve">Jevsikova Tatjana </t>
  </si>
  <si>
    <t>[Bagušytė, Lina]; [Lupeikienė, Audronė].    Verslo ir informacinių sistemų integravimas: architektūrinis aspektas // Informacijos mokslai. ISSN 1392-0561. T. 42-43 (2007). p. 155-161. Prieiga per internetą: &lt;http://www.leidykla.eu/mokslo-darbai/informacij</t>
  </si>
  <si>
    <t>[Paškevičiūtė, Lina]; [Čaplinskas, Albertas].    Verslo ir informacinių technologijų darna // Informacijos mokslai. ISSN 1392-0561. T. 42-43 (2007). p. 145-148. Prieiga per internetą: &lt;http://www.leidykla.eu/mokslo-darbai/informacijos-mokslai&gt;.</t>
  </si>
  <si>
    <t xml:space="preserve">Bentkus Vidmantas Kastytis </t>
  </si>
  <si>
    <t xml:space="preserve">Zuijlen M.C.A. van </t>
  </si>
  <si>
    <t>[Dagienė, Valentina]; [Kurilovas, Jevgenijus].    Design of Lithuanian digital library of educational resources and services: the problem of interoperability // Information technology and control. ISSN 1392-124X. Vol. 36, no. 4 (2007). p. 402-411. Prieiga</t>
  </si>
  <si>
    <t>Dagienė Valentina</t>
  </si>
  <si>
    <t>Kurilovas Jevgenijus</t>
  </si>
  <si>
    <t>[Bernatavičienė, Jolita]; [Dzemyda, Gintautas]; [Marcinkevičius, Virginijus].    Diagonal majorization algorithm: properties and efficiency // Information technology and control. ISSN 1392-124X. Vol. 36, no. 4 (2007). p. 353-358. Prieiga per internetą: &lt;h</t>
  </si>
  <si>
    <t>[Ivanauskas, Feliksas]; Kareiva, Aivaras; Lapcun, Bogdan.    Diffusion and reaction rates of the yttrium aluminium garnet synthesis using different techniques // Journal of mathematical chemistry. ISSN 0259-9791. Vol. 42, Iss. 2 (2007). p. 191-199. Prieig</t>
  </si>
  <si>
    <t>[Skūpienė, Jūratė].    Prielaidos automatiniam programavimo stiliaus vertinimui informatikos olimpiadose // Lietuvos matematikos rinkinys. ISSN 0132-2818. T. 47, spec. Nr. (2007). p. 273-278. Prieiga per internetą: &lt;http://www.mii.lt/index.php?siteaction=</t>
  </si>
  <si>
    <t>[Baskas, Antanas].    Mokymo projektavimo pramonė // Informacinės technologijos 2007 : konferencijos pranešimų medžiaga / [Leidinio redakcinė kolegija: Rimantas Barauskas ... [et al.]]. ISSN 1822-6337. 2007. p. 77-80. Prieiga per internetą: &lt;http://www.kt</t>
  </si>
  <si>
    <t xml:space="preserve">Baskas Antanas </t>
  </si>
  <si>
    <t>D08</t>
  </si>
  <si>
    <t>&lt;vėluojanti&gt; Lozdienė, Alvida; Aušraitė, Jūratė; Mackevič, Ieva; [Žandaris, Aidas].    "Kodėlčius". Informacinių technologijų vadovėlis 5-6 klasėms // Kompiuterininkų dienos - 2005 : LIKS suvažiavimo medžiaga, praktiniai, metodiniai ir informaciniai prane</t>
  </si>
  <si>
    <t xml:space="preserve">Žandaris Aidas </t>
  </si>
  <si>
    <t>9986-34-147-7</t>
  </si>
  <si>
    <t>D09</t>
  </si>
  <si>
    <t>[Ivanikovas, Sergėjus]; [Dzemyda, Gintautas].    Evaluation of the Hyper-Threading technology for heat conduction-type problems // Mathematical modelling and analysis. ISSN 1392-6292. Vol. 12, Nr. 4 (2007). p. 459-468. Prieiga per internetą: &lt;http://inga.</t>
  </si>
  <si>
    <t xml:space="preserve">Ivanikovas Sergėjus </t>
  </si>
  <si>
    <t>[V. Paliulionis]. GIS ir mobiliųjų technologijų integravimo ypatumai lokalizuotųjų paslaugų sistemose, ISSN 1392-1541 // Geodezija ir kartografija, Vilnius, Technika, 30(4), 2004,  p. 122-127.</t>
  </si>
  <si>
    <t>[A. Pliuškevičienė]. Decision procedure for a combination of  logics  KD4 and PDL, ISSN 0132-2818 // Lietuvos matem. rink.,  44(spec.nr.),  2004,  p. 525-529.</t>
  </si>
  <si>
    <t>[R. Pupeikis]. Identification of Hammerstein systems, ISSN 0132-2818 // Lietuvos matem. rink., 44(spec. nr.), 2004, p. 1-6.</t>
  </si>
  <si>
    <t>J. Čimžaitė, [D. Krapavickaitė]. Estimation of variance of complex estimator, ISSN 0132-2818 // Lietuvos  matem. rink., 44(spec. nr.), 2004, p. 547-553.</t>
  </si>
  <si>
    <t>[R. Laucius]. Programinė įrangos vertimo specifika ir dalinis automatizavimas, ISSN 1648-5831 // Lietuvos matem. rink., 44 (spec. nr.), 2004, p. 319-326.</t>
  </si>
  <si>
    <t>(vėluojanti) [Darbėnas, Žymantas].    Trigonometrinių funkcijų taikymas sprendžiant uždavinius // Matematika ir matematikos dėstymas - 2005 : konferencijos pranešimų medžiaga. Kaunas : Technologija, 2005. ISBN 9955-09-829-5. p. 34-37.</t>
  </si>
  <si>
    <t>[Mačys, Juozas Juvencijus]; [Paulavičius, Remigijus].    Gražiausi Kengūros konkurso uždaviniai // Matematika ir matematikos dėstymas - 2006 : konferencijos pranešimų medžiaga. Kaunas : Technologija, 2006. ISBN 9955-25-033-X. p. 15-18. Prieiga per interne</t>
  </si>
  <si>
    <t>[Kligienė, Stanislava Nerute]; Cicėnienė, Rima.    Endangered Cultural Heritage: Problems and Solutions. // INFORUM proceedings [Elektroninis išteklius]. 11th Annual Conference on Professional Information Resources: Prague, 23-26 May 2005. ISSN 1801-2221.</t>
  </si>
  <si>
    <t>[Jukna, Stasys].    Expanders and time-restricted branching programs // Electronic Colloquium on Computational Complexity, Reports [Elektroninis išteklius]. ISSN 1433-8092. TR05-079. p. 1 html (9 p.). Prieiga per internetą: &lt;http://eccc.uni-trier.de/eccc/</t>
  </si>
  <si>
    <t>[Laucius, Rimgaudas].    Free Pascal kompiliatoriaus internacionalizavimas // Informacijos mokslai. ISSN 1392-0561. T. 34 (2005). p. 302-306. Prieiga per internetą: &lt;http://www.tzc.vu.lt/im&gt;.</t>
  </si>
  <si>
    <t>[Manstavičius, Eugenijus].    Moments of additive functions on random permutations // Acta applicandae mathematicae. ISSN 0167-8019. Vol.97, Iss.1-3 (2007). p. 119-127. Prieiga per internetą: &lt;http://springerlink.metapress.com/link.asp?id=100230&gt;.</t>
  </si>
  <si>
    <t xml:space="preserve">Manstavičius Eugenijus </t>
  </si>
  <si>
    <t>[Treigys, Povilas]; [Šaltenis, Vydūnas].    Neural network as an ophthalmologic disease classifier // Information technology and control. ISSN 1392-124X. Vol. 36, no. 4 (2007). p. 365-371. Prieiga per internetą: &lt;http://itc.ktu.lt&gt;.</t>
  </si>
  <si>
    <t xml:space="preserve">Treigys Povilas </t>
  </si>
  <si>
    <t xml:space="preserve">Šaltenis Vydūnas </t>
  </si>
  <si>
    <t>[Mačys, Juozas Juvencijus].    On Euler's hypothetical proof // Mathematical notes. ISSN 0001-4346. Vol. 82, Iss. 3-4 (2007). p. 352-356. Prieiga per internetą: &lt;http://www.springerlink.com/content/106483/?p=367dc7b5a5074410b2fd3e76d5682b4d&amp;pi=3&gt;.</t>
  </si>
  <si>
    <t xml:space="preserve">Mačys Juozas Juvencijus </t>
  </si>
  <si>
    <t>[Kubilius, Kęstutis].    On Stratonovich integral equations driven by continuous p -semimartingales // Acta applicandae mathematicae. ISSN 0167-8019. Vol.97, Iss.1-3 (2007). p. 1-13. Prieiga per internetą: &lt;http://springerlink.metapress.com/link.asp?id=10</t>
  </si>
  <si>
    <t xml:space="preserve">Kubilius Kęstutis </t>
  </si>
  <si>
    <t>[Stupelis, Liudvikas].    On a hydrogen atom // Lithuanian mathematical journal. ISSN 0363-1672. Vol. 47, no. 1 (2007). p. 112-127. Prieiga per internetą: &lt;http://www.kluweronline.com/issn/0363-1672/contents&gt;.</t>
  </si>
  <si>
    <t xml:space="preserve">Stupelis Liudvikas </t>
  </si>
  <si>
    <t>[Norvidas, Saulius].    On localization of functions in the Bernstein space // Lithuanian mathematical journal. ISSN 0363-1672. Vol. 47, no. 4 (2007). p. 470-483. Prieiga per internetą: &lt;http://www.kluweronline.com/issn/0363-1672/contents&gt;.</t>
  </si>
  <si>
    <t xml:space="preserve">Norvidas Saulius </t>
  </si>
  <si>
    <t>[Sakalauskas, Leonidas].    Towards implementable nonlinear stochastic programming // Lecture Notes in Economics and Mathematical Systems. ISSN 0075-8442. Vol. 581 (2006). p. 257-279. Prieiga per internetą: (http://www.springerlink.com/content/g61782/&gt;.</t>
  </si>
  <si>
    <t>[Dzemydienė, Dalė]; [Tankelevičienė, Lina].    Nuotolinio mokymo(si) sistemos projektavimo problemos // Informacinės technologijos 2006 : konferencijos pranešimų medžiaga / Kauno technologijos universitetas. T. 2. Kaunas : Technologija, 2006. ISBN 9955-09</t>
  </si>
  <si>
    <t>[Bagušytė, Lina]; [Lupeikienė, Audronė].    Organizacijų integruotų informacinių sistemų komponentinio kūrimo problemos // Informacinės technologijos 2006 : konferencijos pranešimų medžiaga / Kauno technologijos universitetas. T. 1. Kaunas : Technologija,</t>
  </si>
  <si>
    <t>[Žilinskas, Antanas]; [Žilinskas, Julius].    Parallel metaheuristics for multidimensional scaling // Science and supercomputing in Europe. Report 2005. Bologna : CINECA, 2006. ISBN 88-86037-17-1. p. 614-618. Prieiga per internetą: (http://www.hpc-europa.</t>
  </si>
  <si>
    <t>Bružaitė K.</t>
  </si>
  <si>
    <t>Drungilas P.</t>
  </si>
  <si>
    <t>Juodis M.</t>
  </si>
  <si>
    <t>Maskeliūnas S.</t>
  </si>
  <si>
    <t>Marcinkevičius V.</t>
  </si>
  <si>
    <t>Bernatavičienė J.</t>
  </si>
  <si>
    <t>Štikonas A.</t>
  </si>
  <si>
    <t>Jasutienė E.</t>
  </si>
  <si>
    <t>Steišūnas S.</t>
  </si>
  <si>
    <t>Stupelis L.</t>
  </si>
  <si>
    <t>Lupeikienė A.</t>
  </si>
  <si>
    <t>Mikulevičius R.</t>
  </si>
  <si>
    <t>Paliulionis V.</t>
  </si>
  <si>
    <t>Paliulionienė L.</t>
  </si>
  <si>
    <t>Skūpienė J.</t>
  </si>
  <si>
    <t>Bakšys D.</t>
  </si>
  <si>
    <t>Kurasova O.</t>
  </si>
  <si>
    <t>Jevsikova T.</t>
  </si>
  <si>
    <t>Keblikas V.</t>
  </si>
  <si>
    <t>Sakalauskaitė J.</t>
  </si>
  <si>
    <t>Januškevičius R.</t>
  </si>
  <si>
    <t>Ivanikovas S.</t>
  </si>
  <si>
    <t>Pupeikis R.</t>
  </si>
  <si>
    <t>Gylys R.</t>
  </si>
  <si>
    <t>Paškevičiūtė L.</t>
  </si>
  <si>
    <t>Bagušytė L.</t>
  </si>
  <si>
    <t>Dzindzalieta D.</t>
  </si>
  <si>
    <t>[Sunklodas, Jonas Kazys].    A lower bound of L_p norms in the CLT for strongly mixing random variables // Lithuanian mathematical journal. ISSN 0363-1672. Vol. 45, no. 4 (2005). p. 475-486. Prieiga per internetą: &lt;http://www.kluweronline.com/issn/0363-16</t>
  </si>
  <si>
    <t>[Sakalauskaitė, Jūratė].    A sequent calculus for propositional dynamic logic for agents with interactions // Lithuanian mathematical journal. ISSN 0363-1672. Vol. 45, no. 2 (2005). p. 217-224. Prieiga per internetą: &lt;http://www.kluweronline.com/issn/036</t>
  </si>
  <si>
    <t>[Čaplinskas, Albertas]; [Gasperovič, Jelena].    An approach to evaluate quality in use of IS specification language // Frontiers in artificial intelligence and applications. ISSN 0922-6389. Vol. 118 (2005). p. 152-166. Prieiga per internetą: &lt;http://www.</t>
  </si>
  <si>
    <t>Bastys, Algirdas; [Ivanauskas, Feliksas]; [Sapagovas, Mifodijus].    An explicit solution of a parabolic equation with nonlocal boundary conditions // Lithuanian mathematical journal. ISSN 0363-1672. Vol. 45, no. 3 (2005). p. 257-271. Prieiga per internet</t>
  </si>
  <si>
    <t>978-981-270-968-4</t>
  </si>
  <si>
    <t>[Statulevičienė, Aldona].    On Cramer approximations under violation of Cramer's condition // Lithuanian mathematical journal. ISSN 0363-1672. Vol. 45, no. 4 (2005). p. 359-367. Prieiga per internetą: &lt;http://www.kluweronline.com/issn/0363-1672/contents&gt;</t>
  </si>
  <si>
    <t>[Gylys, Remigijus Petras].    On an extension of Girard algebras // Lietuvos matematikos rinkinys. ISSN 0132-2818. T. 45, spec. Nr. (2005). p. 528-532. Prieiga per internetą: &lt;http://www.mii.lt/index.php?siteaction=pages.browse&amp;page=lmj_lt&amp;lang=lt&gt;.</t>
  </si>
  <si>
    <t>[Laucius, Rimgaudas].    Issues of selecting a programming environment for a programming curriculum in general education // Lecture notes in computer science. ISSN 0302-9743. Vol. 4226 (2006). p. 169-178. Prieiga per internetą: (http://www.springerlink.co</t>
  </si>
  <si>
    <t>Pliuraite, Virginija; [Radavicius, Marijus].    Сезонная динамика таксономического состава литореофильного макрозообентоса разного типа рек Литвы // Проблемы устойчивого функционирования водных и наземных экосистем : материалы международной научной конфер</t>
  </si>
  <si>
    <t>Bk</t>
  </si>
  <si>
    <t xml:space="preserve">[J. Skūpienė]. Automatinis testavimas informatikos olimpiadose, ISBN 9955-09-335-8 // Informacinės technologijos'2004, Konferencijos pranešimų medžiaga, Kaunas: Technologija, 2004 m. sausio 28-29 d. p.37-41. </t>
  </si>
  <si>
    <t xml:space="preserve">[Bernatavičienė, Jolita]; [Dzemyda, Gintautas]; [Kurasova, Olga]; Vainoras, Alfonsas.    Integration of classification and visualization for diagnosis decisions // International journal of information technology and intelligent computing. ISSN 1895-8648. </t>
  </si>
  <si>
    <t>Paunksnis, Alvydas; Barzdžiukas, Valerijus; Jegelevičius, Darius; Kurapkienė, Skaidra; [Dzemyda, Gintautas].    The use of information technologies for diagnosis in ophthalmology // Journal of telemedicine and telecare. ISSN 1357-633X. Vol. 12, suppl. 1 (</t>
  </si>
  <si>
    <t>[Baskas, Antanas].    Elektroninė pasaulinio lygio mokymo dedamoji // Lietuvos matematikos rinkinys. ISSN 0132-2818. T. 46, spec. Nr. (2006). p. 87-92. Prieiga per internetą: (http://www.mii.lt/index.php?siteaction=pages.browse&amp;page=lmj_lt&amp;lang=lt&gt;.</t>
  </si>
  <si>
    <t>[Baskas, Antanas].    Mokymo asmeninimo kompiuteriniai lygiai // Lietuvos matematikos rinkinys. ISSN 0132-2818. T. 46, spec. Nr. (2006). p. 93-96. Prieiga per internetą: (http://www.mii.lt/index.php?siteaction=pages.browse&amp;page=lmj_lt&amp;lang=lt&gt;.</t>
  </si>
  <si>
    <t>Kamarauskas J.</t>
  </si>
  <si>
    <t>Montvilas A.</t>
  </si>
  <si>
    <t>[V. Dagienė], [G. Grigas], [T. Jevsikova]. Programinės įrangos lietuvinimas: patirties analizė, ISSN 1392-0561 // Informacijos mokslai, 31, 2004, p. 172-185.</t>
  </si>
  <si>
    <t>[V. Dagienė], E. Valavičius. Teacher Training via Distance Learning Focussed on Educational Issues of Information Technology ISSN 1648-5831 // Informatics in Education, 3(2), 2004, p. 179-190.</t>
  </si>
  <si>
    <t>[E. Jasutienė], [V. Dagienė]. Matematikos mokymas panaudojant dinaminę geometriją, ISSN 1648-5831 // Lietuvos matem. rink., 44(spec. nr.), 2004, p. 430-434.</t>
  </si>
  <si>
    <t>L. Markauskaitė, [V. Dagienė]. Kompiuterinio raštingumo samprata Lietuvos švietime, ISSN 1392-0561 // Informacijos mokslai, 31, 2004, p. 56-73.</t>
  </si>
  <si>
    <t>[Dagienė, Valentina]; [Dzemyda, Gintautas]; [Sapagovas, Mifodijus].    Evalution of the cultural-based paradigm for informatics education in secondary schools - two decades of Lithuanian experience // Lecture notes in computer science. ISSN 0302-9743. Vol</t>
  </si>
  <si>
    <t>Baronas, Romas; [Ivanauskas, Feliksas]; Kulys, Juozas.    Mathematical modeling of biosensors based on an array of enzyme microreactors // Sensors. ISSN 1424-8220. Vol.6, Iss.4 (2006). p. 453-465. Prieiga per internetą: (http://www.mdpi.net/sensors/&gt;.</t>
  </si>
  <si>
    <t>Philippe, Anne; [Surgailis, Donatas]; Viano, Marie-Claude.    Invariance principle for a class of non stationary processes with long memory // Comptes rendus mathematique. ISSN 1631-073X. Vol.342, Iss.4 (2006). p. 269-274. Prieiga per internetą: (http://w</t>
  </si>
  <si>
    <t xml:space="preserve">(veluojanti) [Macys, Juozas Juvencijus].    Метод монотонных последовательностей // VI tarptautine konferencija "Matematikos destymas: retrospektyva ir perspektyvos" : darbai : 2005 m. geguzes 13-14 d. = VI international conference "Teaching mathematics: </t>
  </si>
  <si>
    <t>[Raudys, Šarūnas]; Hussain, Aini; Justickis, Viktoras; Pumputis, Alvydas; Augustinaitis, Arūnas.   Functional model of criminality: Simulation study // Lecture notes in computer science. ISSN 0302-9743. Vol. 3554 (2005). p. 410-423. Prieiga per internetą:</t>
  </si>
  <si>
    <t>[Raudys, Šarūnas]; Zliobaite, Indre.   Prediction of commodity prices in rapidly changing environments // Lecture notes in computer science. ISSN 0302-9743. Vol. 3686 (2005). p. 154-163. Prieiga per internetą: &lt;http://www.springerlink.com/link.asp?id=1056</t>
  </si>
  <si>
    <t>[Leipus, Remigijus]; [Paulauskas, Vygantas]; [Surgailis, Donatas].   Renewal regime switching and stable limit laws // Journal of econometrics. ISSN 0304-4076. Vol. 129, Iss. 1-2 (2005). p. 299-327. Prieiga per internetą: &lt;http://www.sciencedirect.com/sci</t>
  </si>
  <si>
    <t>[Pupeikis, Rimantas].    On recursive expressions for statistics of decimated sequences // Lietuvos matematikos rinkinys. ISSN 0132-2818. T. 47, spec. Nr. (2007). p. 411-416. Prieiga per internetą: &lt;http://www.mii.lt/index.php?siteaction=pages.browse&amp;page</t>
  </si>
  <si>
    <t xml:space="preserve">Pupeikis Rimantas </t>
  </si>
  <si>
    <t>[Minkevičius, Saulius].    Analysis and application of limit external theorem in open queuing networks // Automatic control and computer sciences. ISSN 0146-4116. Vol. 40, Iss. 3 (2006). p. 60-70. Prieiga per internetą: (http://www.allertonpress.com/journ</t>
  </si>
  <si>
    <t>(vėluojanti) Plikynas, Darius; [Sakalauskas, Leonidas]; Poliakova, Alina.    Analysis of foreign investment impact on the dynamics of national capitalization structure: a computational intelligence approach // Research in international business and financ</t>
  </si>
  <si>
    <t>[Vilkienė, Monika].    Another approach to asymptotic expansions for Euler's approximations of semigroups // Lithuanian mathematical journal. ISSN 0363-1672. Vol. 46, no. 2 (2006). p. 217-232. Prieiga per internetą: (http://www.kluweronline.com/issn/0363-</t>
  </si>
  <si>
    <t>[Laukaitis, Algirdas]; [Račkauskas, Alfredas].   Functional data analysis for clients segmentation tasks // European Journal of Operational Research. ISSN 0377-2217. Vol. 163, iss. 1 (2005). p. 210-216. Prieiga per internetą: &lt;http://www.elsevier.com/wps/</t>
  </si>
  <si>
    <t>[A. Caplinskas], [D. Cuksys]. Ontologies, Knowledge Reuse and Domain Engineering Techniques in Information Systema Engineering, ISBN 9986-05-762-0 // O. Vasilecas et al. (Eds.). Proceedings of the Thirteeenth International Conference on Information System</t>
  </si>
  <si>
    <t>[V. Dagienė], [R. Laucius]. Internationalization of open source software: framework and some issues, ISBN 0-7803-8625-6 // T. Boyle et al. (Eds.), 2nd International Conference Informatikon Technology: Research and Education, London, 28 June - 1 July, 2004</t>
  </si>
  <si>
    <t>[L. Sakalauskas], [D. Baksys]. Modelling of Electronic Money. Conditions of Sustainable Development: New Challenges and Prospects, ISBN 9984-653-96-X // International Scientific Conference Proceedings, Riga, Banku augstskola, 2004, p. 250-256.</t>
  </si>
  <si>
    <t>[D. Čiukšys]. Informacinių sistemų kūrimo metodologija įgalinanti verslo procesų pakartotinį panaudojamumą, ISSN 0132-2818  // Lietuvos matem. rink., 44(spec. nr.), 2004, p. 245-249.</t>
  </si>
  <si>
    <t>[Rudzkis, Rimantas]; Mačiulaitytė, Elena.    Econometrical modelling of profit tax revenue // Nonlinear analysis: modelling and control. ISSN 1392-5113. Vol. 12, no. 1 (2007). p. 95-112. Prieiga per internetą: &lt;http://www.lana.lt/journal&gt;.</t>
  </si>
  <si>
    <t xml:space="preserve">Rudzkis Rimantas </t>
  </si>
  <si>
    <t>[Dzindzalieta, Dainius].    Europos studentų olimpiada'07 // Lietuvos matematikos rinkinys. ISSN 0132-2818. T. 47, spec. Nr. (2007). p. 230-232. Prieiga per internetą: &lt;http://www.mii.lt/index.php?siteaction=pages.browse&amp;page=lmj_lt&amp;lang=lt&gt;.</t>
  </si>
  <si>
    <t xml:space="preserve">Dzindzalieta Dainius </t>
  </si>
  <si>
    <t>[Norvidas, Saulius].    Exposedness in Bernstein spaces // Lietuvos matematikos rinkinys. ISSN 0132-2818. T. 47, spec. Nr. (2007). p. 128-132. Prieiga per internetą: &lt;http://www.mii.lt/index.php?siteaction=pages.browse&amp;page=lmj_lt&amp;lang=lt&gt;.</t>
  </si>
  <si>
    <t>[L. Telksnys]. Self Formation Supported by Pattern Recognition, ISSN 1012-0394 // Solide State Phenomena, 97-98, 2004, p. 51-58.   (Online at http://www.scientific.net. Scitec Publications, Switzerland, 2004).</t>
  </si>
  <si>
    <t>Bartkutė-Norkūnienė Vaida</t>
  </si>
  <si>
    <t xml:space="preserve">Bartkutė-Norkūnienė Vaida </t>
  </si>
  <si>
    <t>[Bentkus, Vidmantas Kastytis]; Jing, Bing-Yi; Shao, Qi-Man; Zhou, Wang.    Limiting distributions of the non-central t-statistic and their applications to the power of t-tests under non-normality // Bernoulli. ISSN 1350-7265. Vol. 13, Iss. 2 (2007). p. 34</t>
  </si>
  <si>
    <t>[Vilkienė, Monika].    Explicit formulas in asymptotic expansions for Euler's approximations of semigroups // Lietuvos matematikos rinkinys. ISSN 0132-2818. T. 46, spec. Nr. (2006). p. 64-69. Prieiga per internetą: (http://www.mii.lt/index.php?siteaction=</t>
  </si>
  <si>
    <t>[Dzemyda, Gintautas].   Multidimensional data visualization in the statistical analysis of curricula // Computational statistics &amp; data analysis. ISSN 0167-9473. Vol. 49, Iss. 1 (2005). p. 265-281. Prieiga per internetą: &lt;http://www.elsevier.com/wps/find/</t>
  </si>
  <si>
    <t>[Bentkus, Vidmantas Kastytis].   A Lyapunov type bound in R-D // Теория вероятностей и её применения. ISSN 0040-361X. Т. 49, вып. 2 (2004). p. 400-410.</t>
  </si>
  <si>
    <t>[Žilinskas, Antanas]; [Žilinskas, Julius].   On underestimating in interval computations // BIT numerical mathematics. ISSN 0006-3835. Vol. 45, Iss. 2 (2005). p. 415-427. Prieiga per internetą: &lt;http://www.springerlink.com/link.asp?id=109418&gt;.</t>
  </si>
  <si>
    <t>Calvin, James M.; [Žilinskas, Antanas].   One-dimensional global optimization for observations with noise // Computers &amp; mathematics with applications. ISSN 0898-1221. Vol. 50, Iss. 1-2 (2005). p. 157-169. Prieiga per internetą: &lt;http://www.elsevier.com/w</t>
  </si>
  <si>
    <t>[Sakalauskaitė, Jūratė].    A sequent calculus for logic of knowledge and past time: completeness and decidability // Lithuanian mathematical journal. ISSN 0363-1672. Vol. 46, no. 3 (2006). p. 347-355. Prieiga per internetą: (http://www.kluweronline.com/i</t>
  </si>
  <si>
    <t>A03</t>
  </si>
  <si>
    <t>[A. M. Montvilas]. Optimal Initial Conditions for Nonlinear Mapping of Multidimensional Signals, ISSN 1392-1215 // Elektronika ir Elektrotechnika, 7(56), 2004, p. 82-85.</t>
  </si>
  <si>
    <t>A.Jurgelėnas,A. Juozulynas, [S. Norvaišas], G. Šurkienė. Visuomenės sveikatos plėtros integruotas tyrimas, ISSN 1392-6373 // Sveikatos mokslai,3(34),  2004, p. 21-24.</t>
  </si>
  <si>
    <t>Giraitis, Liudas; [Leipus, Remigijus]; [Surgailis, Donatas].    Recent advances in ARCH modelling // Long memory in economics. Hardcover : Springer, 2006. ISBN 3-540-22694-X. p. 3-38. Prieiga per internetą: &lt;http://www.springer.com/sgw/cda/frontpage/0,118</t>
  </si>
  <si>
    <t>[Šaltenis, Vydūnas].    Netradiciniai skaičiavimai ir plėvelų evoliucijos modeliai // Informacijos mokslai. ISSN 1392-0561. T. 34 (2005). p. 331-334. Prieiga per internetą: &lt;http://www.tzc.vu.lt/im&gt;.</t>
  </si>
  <si>
    <t>[Dzemyda, Gintautas]; [Kurasova, Olga].    Oftalmologinių duomenų vizuali analizė // Informacijos mokslai. ISSN 1392-0561. T. 34 (2005). p. 237-242. Prieiga per internetą: &lt;http://www.tzc.vu.lt/im&gt;.</t>
  </si>
  <si>
    <t>Andrijauskas, Audrius; Ivaškevičius, Juozas; [Židanavičiūtė, Jurgita].    Immediate postoperative transfusions after total hip arthroplasty: retrospective analysis comparing two methods of predicting post-transfusion hematocrit // Lietuvos chirurgija. ISS</t>
  </si>
  <si>
    <t>[Žilinskas, Antanas]; Žilinskas, Julius; Varoneckas, Audrius.    On relevance of heart rate oscilitations to characterization of sleep stages // ESGCO 2006 : Conference and meeting of the European Study Group on Cardiovascular Oscillations, 2006, May 15 -</t>
  </si>
  <si>
    <t>[Dagienė, Valentina].    Information technology contests - introduction to computer science in an attractive way // Informatics in education. ISSN 1648-5831. Vol. 5, Nr. 1 (2006). p. 37-46. Prieiga per internetą: (http://www.vtex.lt/informatics_in_educati</t>
  </si>
  <si>
    <t>3.2</t>
  </si>
  <si>
    <t/>
  </si>
  <si>
    <t>[Dagienė, Valentina].    Research on open source software intended to promote its usage in education // Education for the 21st century - impact of ICT and digital resources : IFIP 19th world computer congress, TC-3, Education : August 21-24, 2006, Santiag</t>
  </si>
  <si>
    <t>DLS</t>
  </si>
  <si>
    <t>[Sunklodas, Jonas Kazys].    On normal approximation of discounted and strongly mixing random variables // Lithuanian mathematical journal. ISSN 0363-1672. Vol. 47, no. 3 (2007). p. 327-335. Prieiga per internetą: &lt;http://www.kluweronline.com/issn/0363-16</t>
  </si>
  <si>
    <t>[Bentkus, Vidmantas Kastytis]; [Sunklodas, Jonas Kazys].    On normal approximations to strongly mixing random fields // Publicationes mathematicae-Debrecen. ISSN 0033-3883. Vol. 70, Iss. 3-4 (2007). p. 253-270. Prieiga per internetą: &lt;http://www.math.klt</t>
  </si>
  <si>
    <t>Pečiulytė, Sigita; [Štikonas, Artūras].    On positive eigenfunctions of Sturm-Liouville problem with nonlocal two-point boundary condition // Mathematical modelling and analysis. ISSN 1392-6292. Vol. 12, Nr. 2 (2007). p. 215-226. Prieiga per internetą: &lt;</t>
  </si>
  <si>
    <t xml:space="preserve">Štikonas Artūras </t>
  </si>
  <si>
    <t>[D.Dzemydienė], E. Kažemikaitienė. Ontologijos reikšmė kuriant kriminalistinę informacinę sistemą, ISBN 9955-09-588-1 // Informacinės technologijos' 2004. Lietuvos mokslas ir pramonė. Konferencijos pranešimų medžiaga, Kaunas Technologija, 2004, p. 541-546</t>
  </si>
  <si>
    <t>[R. Gaidukevičienė]. Optimizaciniai tvarkaraščių modeliai interneto aplinkoje, tyrimas ir taikymas mokyklose, ISBN 9955-09-588-1// Informacinės technologijos'2004. Konferencijos pranešimų medžiaga, Technologija, Kaunas, 2004, p. 42-48.</t>
  </si>
  <si>
    <t>A. Lipeika, [G. Tamulevičius]. Segmentation of nonstationary signals, ISBN 9955-09-290-4// Biomedical engineering. Proc.of Intenational conference. Kaunas University of Technology, 28-29 October,2004, p.37-40.</t>
  </si>
  <si>
    <t>[A. Račkauskas], Ch. Suquet. Principe d'invariance holderien pour des tableaux triangulaires de variables aleatoires // PUB. IRMA Lille, 61(1), p. 1-20.</t>
  </si>
  <si>
    <t>[G. Dzemyda]. Visualization of the correlation-based environmental data, ISSN 1180-4009 // Environmetrics, 15 (8), 2004, p. 827-836.</t>
  </si>
  <si>
    <t>4_12_1</t>
  </si>
  <si>
    <t>[M. Filipovič], [A. Lipeika]. Development of HMM/Neural Network-based Medium-Vocabulary Isolated-Word Lithuanian Speech Recognition System, ISSN 0868-4952 // Informatica, 15 (4), 2004, p. 465-474.</t>
  </si>
  <si>
    <t>[P. Drungilas]. Apie vieną integravimo uždavinį, ISBN 9955-09-611-X // Matematika ir matematikos dėstymas, Technologija, Kaunas, 2004, p.36 -38.</t>
  </si>
  <si>
    <t>[Steišūnas, Stasys].    Improvement of the convergence rate of the discounted limit theorem // International journal of pure and applied mathematics. ISSN 1311-8080. Vol. 40, no. 2 (2007). p. 233-240. Prieiga per internetą: &lt;http://math.uctm.edu/journals/</t>
  </si>
  <si>
    <t xml:space="preserve">Steišūnas Stasys </t>
  </si>
  <si>
    <t>[Paliulionis, Viktoras].    Internetinių GIS interaktyvumo didinimo būdai // Lietuvos matematikos rinkinys. ISSN 0132-2818. T. 47, spec. Nr. (2007). p. 179-184. Prieiga per internetą: &lt;http://www.mii.lt/index.php?siteaction=pages.browse&amp;page=lmj_lt&amp;lang=l</t>
  </si>
  <si>
    <t xml:space="preserve">Paliulionis Viktoras </t>
  </si>
  <si>
    <t>[Minkevičius, Saulius]; [Steišūnas, Stasys].    Investigation of a mathematical model of the message switching system // International journal of pure and applied mathematics. ISSN 1311-8080. Vol. 39, no. 4 (2007). p. 501-510. Prieiga per internetą: &lt;http</t>
  </si>
  <si>
    <t>[Radavičius, Marijus]; Rekašius, Tomas; Židanavičiūtė, Jurgita.    Kai kurie matematikos uždaviniai genetikoje // Lietuvos matematikos rinkinys. ISSN 0132-2818. T. 47, spec. Nr. (2007). p. 21-28. Prieiga per internetą: &lt;http://www.mii.lt/index.php?siteact</t>
  </si>
  <si>
    <t xml:space="preserve">Radavičius Marijus </t>
  </si>
  <si>
    <t>vyr.inž.progr.</t>
  </si>
  <si>
    <t>Sk.</t>
  </si>
  <si>
    <t>Balai</t>
  </si>
  <si>
    <t>Autorius</t>
  </si>
  <si>
    <t>Viso:</t>
  </si>
  <si>
    <t>vyr.m.d.(asoc.)</t>
  </si>
  <si>
    <t>0259-9791</t>
  </si>
  <si>
    <t>0868-4952</t>
  </si>
  <si>
    <t>0921-7134</t>
  </si>
  <si>
    <t>1230-3429</t>
  </si>
  <si>
    <t>Baronas, Romas; [Ivanauskas, Feliksas].    Computational modelling of membrane biosensors acting in stirred and non-stirred solutions // European conference on computational fluid dynamics ECCOMAS CFD 2006 : proceedings : September 5-8, 2006 Egmond aan Ze</t>
  </si>
  <si>
    <t xml:space="preserve">J. Bareišis, [V. Kleiza]. Research in the Limiting Efficiency of Plastic Deformation of Multilayer Tension (Compression) Bars, ISSN 0191-5665 // Mechanics of Composite Materials, 40(2),  2004,  p. 135-144. </t>
  </si>
  <si>
    <t>V. Kazakevičius, [R. Leipus], M.-C. Viano. Stability of random coefficient ARCH models and aggregation schemes, ISSN 0304-4076 // J. Econometrics, 120, 2004, p. 139-158.</t>
  </si>
  <si>
    <t>L. Giraitis, [R. Leipus], P.M. Robinson, [D. Surgailis]. LARCH, leverage, and long memory, ISSN 0304-405X // J. Financial Econometrics, 2, 2004, p. 177-210.</t>
  </si>
  <si>
    <t>[J. Mockus]. Walras competition model, an example of global optimization, ISSN 0868-4952 // Informatica, 15(4), 2004, p. 525-550.</t>
  </si>
  <si>
    <t>[Dagienė, Valentina]; [Grigas, Gintautas]; [Jevsikova, Tatjana].    Atvirųjų programų politika švietime // Informacijos mokslai. ISSN 1392-0561. T. 34 (2005). p. 25-29. Prieiga per internetą: &lt;http://www.tzc.vu.lt/im&gt;.</t>
  </si>
  <si>
    <t>[Čaplinskas, Albertas]; Dapšys, Antanas; Misiūnas, Jonas.    Baudžiamosios ir administracinės atsakomybės atribojimo teorinės problemos // Teisės problemos. ISSN 1392-1592. 2004, Nr. 4. p. 44-80. Prieiga per internetą: &lt;http://www.teisinst.lt/teisesa.html</t>
  </si>
  <si>
    <t>[Žilinskas, Antanas]; Mackutė, A.    On efficiency of adaptive search in optimization over small implicitly defined feasible region // Information technology and control. ISSN 1392-124X. Vol. 34, no. 2 (2005). p. 153-160. Prieiga per internetą: &lt;http://it</t>
  </si>
  <si>
    <t xml:space="preserve">[Žilinskas, Julius].    Multidimensional scaling in protein and pharmacological sciences // Series on computers and operations research. Vol. 7. Computer aided methods in optimal design and operations. New Jersey ... [etc.] : World Scientific, 2006. ISBN </t>
  </si>
  <si>
    <t>Radžiūnas, Mindaugas; [Ivanauskas, Feliksas].    The convergence and stability of splitting finite-difference schemes for nonlinear evolutionary equations // Lithuanian mathematical journal. ISSN 0363-1672. Vol. 45, no. 3 (2005). p. 334-352. Prieiga per i</t>
  </si>
  <si>
    <t>Baronas, Romas; [Ivanauskas, Feliksas]; Paulauskas, Robertas; Vaitkus, Pranas.    Tirpalų mišinių koncentracijų klasifikavimas, naudojant apibendrintą pagrindinių komponenčių regresiją // Lietuvos matematikos rinkinys. ISSN 0132-2818. T. 45, spec. Nr. (20</t>
  </si>
  <si>
    <t>mat-progr.</t>
  </si>
  <si>
    <t>M</t>
  </si>
  <si>
    <t>R. Baronas, [F. Ivanauskas], R. Maslovskis, P. Vaitkus. Tirpalų mišinių koncentracijų klasifikavimas, ISSN 0132-2818 // Lietuvos matem. rink.,  44 (spec. nr.),  2004,   p. 682- 686.</t>
  </si>
  <si>
    <t>J. Dabulytė, [F. Ivanauskas], V. Skakauskas, R. Barauskas. The structure Modeling of Material Composed of the Orthotropic Crystals, ISSN 1392-5113 // Nonlinear analysis: Modelling and Control,   9(4), 2004,  p. 297-306.</t>
  </si>
  <si>
    <t>J. Dabulytė, [F. Ivanauskas], A. Žukauskas. Šviesą spinduliuojančių puslaidininkinių šaltinių išdėstymo modeliavimas, ISSN 0132-2818 // Lietuvos matem. rink.,  44(spec. nr.), 2004,    p. 703- 706.</t>
  </si>
  <si>
    <t>[Žilinskas, Antanas]; [Žilinskas, Julius].    Parallel hybrid algorithm for global optimization of problems occurring in MDS-based visualization // Computers &amp; mathematics with applications. ISSN 0898-1221. Vol. 52, Iss. 1-2 (2006). p. 211-224. Prieiga pe</t>
  </si>
  <si>
    <t>[Bartkutė, Vaida]; [Felinskas, Gražvydas]; Sakalauskas, Leonidas.    Optimality testing in stochastic and heuristic algorithms // Ūkio technologinis ir ekonominis vystymas = Technological and economic development of economy. ISSN 1392-8619. Vol. 12, No. 1</t>
  </si>
  <si>
    <t>[Jukna, Stasys].    On graph complexity // Combinatorics, probability and computing. ISSN 0963-5483. Vol. 15, Iss. 6 (2006). p. 855-876. Prieiga per internetą: (http://www.cambridge.org/uk/journals/journal_catalogue.asp?mnemonic=CPC&gt;.</t>
  </si>
  <si>
    <t>[Minkevičius, Saulius]; [Steišūnas, Stasys].    About the sojourn time process in multiphase queueing systems // Methodology and computing in applied probability. ISSN 1387-5841. Vol. 8, Iss. 2 (2006). p. 293-302. Prieiga per internetą: (http://www.spring</t>
  </si>
  <si>
    <t>[G. Alkauskas]. Dirichlet Series Associated with strongly q-multiplicative functions , ISSN 1382-4090 // The Ramanujan Journal, 8, 2004, p. 13-21.</t>
  </si>
  <si>
    <t xml:space="preserve">[N. Kligienė]. Lietuvos kultūros paveldas skaitmeninėje terpėje, ISSN 1392-0561 // Informacijos mokslai, VU Mokslo darbai. 27, 2004, p. 82-93.   </t>
  </si>
  <si>
    <t>R. Baronas, J. Kulys, [F. Ivanauskas]. Modelling amperometric enzime elektrode with substrate cyclic conversion, ISSN 0956-5663 // Biosensors &amp; Bioelectronics,  19(8), 2004,    p. 915 - 922.</t>
  </si>
  <si>
    <t>R. Baronas, J. Kulys, [F. Ivanauskas]. Mathematical model of the biosensors acting in a trigger mode, ISSN 1424-8220  // Sensors, 4 (4), 2004,  p.20 - 36.</t>
  </si>
  <si>
    <t>[Kaukėnas, Jonas]; [Navickas, Gediminas]; [Telksnys, Adolfas Laimutis].    Human-computer audiovisual interface // Information technology and control. ISSN 1392-124X. Vol. 35, no. 2 (2006). p. 87-93. Prieiga per internetą: (http://itc.ktu.lt&gt;.</t>
  </si>
  <si>
    <t>0233-1888</t>
  </si>
  <si>
    <t>0021-2172</t>
  </si>
  <si>
    <t>1350-7265</t>
  </si>
  <si>
    <t>0033-3883</t>
  </si>
  <si>
    <t>0167-8019</t>
  </si>
  <si>
    <t>[Paulauskas, Vygantas].    On unit roots for spatial autoregressive models // Journal of multivariate analysis. ISSN 0047-259X. Vol.98, Iss.1 (2007). p. 209-226. Prieiga per internetą: &lt;http://www.sciencedirect.com/science/journal/0047259X&gt;.</t>
  </si>
  <si>
    <t xml:space="preserve">Paulauskas Vygantas </t>
  </si>
  <si>
    <t>V. Bentkus, [V. Paulauskas]. Optimal error estimates in operator-norm approximation of semigroups, ISSN 0377-9017 // Letters in Math. Physics, 68, 2004, p. 131-138.</t>
  </si>
  <si>
    <t xml:space="preserve">[V. Paulauskas]. On operator-norm approximation of some semigroups by quasi-sectorial operators, ISSN 0016-2663 // Journal of functional analysis, 207, 2004, p.58-67. </t>
  </si>
  <si>
    <t>[Šiaulys, Jonas]; Stepanauskas, Gediminas.    Poisson distribution for a sum of additive functions // Acta applicandae mathematicae. ISSN 0167-8019. Vol.97, Iss.1-3 (2007). p. 269-279. Prieiga per internetą: &lt;http://springerlink.metapress.com/link.asp?id=</t>
  </si>
  <si>
    <t>[Astrauskas, Arvydas].    Poisson-type limit theorems for eigenvalues of finite-volume Anderson Hamiltonians // Acta applicandae mathematicae. ISSN 0167-8019. Vol.96, Iss.1-3 (2007). p. 3-15. Prieiga per internetą: &lt;http://springerlink.metapress.com/link.</t>
  </si>
  <si>
    <t xml:space="preserve">Astrauskas Arvydas </t>
  </si>
  <si>
    <t>Doukhan, P.; Lang, Gabriel; [Surgailis, Donatas].    Randomly fractionally integrated processes // Lithuanian mathematical journal. ISSN 0363-1672. Vol. 47, no. 1 (2007). p. 1-23. Prieiga per internetą: &lt;http://www.kluweronline.com/issn/0363-1672/contents</t>
  </si>
  <si>
    <t>&lt;vėluojanti&gt; [Gečiauskas, Evaldas Vaclovas].    Recurrent approach to Balaschke's problem // Geometriae Dedicata. ISSN 0046-5755. Vol. 121, No. 1 (2006). p. 9-18. Prieiga per internetą: &lt;http://www.springerlink.com/content/100269/?sortorder=asc&amp;p_o=9&gt;.</t>
  </si>
  <si>
    <t xml:space="preserve">Gečiauskas Evaldas Vaclovas </t>
  </si>
  <si>
    <t>Pupeikienė L.</t>
  </si>
  <si>
    <t>[Paliulionienė, Laima].    Teisinių žinių bazių vertinimo metodas // Informacijos mokslai. ISSN 1392-0561. T. 32 (2005). p. 110-117. Prieiga per internetą: &lt;http://www.tzc.vu.lt/im&gt;.</t>
  </si>
  <si>
    <t>[Tumasonis, Romanas]; [Dzemyda, Gintautas].    The statistical characteristics in probabilistic algorithm for mining frequent sequences // Rigas tehniskas universitates zinatniskie raksti. 5. Ser. Datorzinatne. ISSN 1407-7493. Sej. 22 (2005) : Lietiškas d</t>
  </si>
  <si>
    <t>[Gasperovič, Jelena]; [Čaplinskas, Albertas].    Tikimybinis specifikavimo kalbų kokybės vertinimas // Informacijos mokslai. ISSN 1392-0561. T. 34 (2005). p. 268-271. Prieiga per internetą: &lt;http://www.tzc.vu.lt/im&gt;.</t>
  </si>
  <si>
    <t>[Belovas, Igoris]; [Kabašinskas, Audrius]; [Sakalauskas, Leonidas].    Vertybinių popierių rinkos stabiliųjų modelių tyrimas // Informacinės technologijos 2005 : konferencijos pranešimų medžiaga [2005 sausio 26-27 d., Kaunas, Lietuva]. 2. Kaunas : Technol</t>
  </si>
  <si>
    <t>[Paliulionis, Viktoras].    Vietos nustatymu grindžiamų paslaugų realizavimo būdas // Informacijos mokslai. ISSN 1392-0561. T. 34 (2005). p. 315-320. Prieiga per internetą: &lt;http://www.tzc.vu.lt/im&gt;.</t>
  </si>
  <si>
    <t>[Bloznelis, Mindaugas].    Second-order and resampling approximation of finite population U-statistics based on stratified samples // Statistics. ISSN 0233-1888. Vol. 41, Iss. 4 (2007). p. 321-332. Prieiga per internetą: &lt;http://www.tandf.co.uk/journals/t</t>
  </si>
  <si>
    <t xml:space="preserve">[Karbauskaitė, Rasa]; [Kurasova, Olga]; [Dzemyda, Gintautas].    Selection of the number of neighbours of each data point for the locally linear embedding algorithm // Information technology and control. ISSN 1392-124X. Vol. 36, no. 4 (2007). p. 359-364. </t>
  </si>
  <si>
    <t xml:space="preserve">Karbauskaitė Rasa </t>
  </si>
  <si>
    <t>Kurasova Olga</t>
  </si>
  <si>
    <t>[Paškevičiūtė, Lina]; [Čaplinskas, Albertas].    Programų sistemos reikalavimų derinimo su verslo veiklos strategija ir struktūra metodai // Lietuvos matematikos rinkinys. ISSN 0132-2818. T. 47, spec. Nr. (2007). p. 185-190. Prieiga per internetą: &lt;http:/</t>
  </si>
  <si>
    <t xml:space="preserve">Paškevičiūtė Lina </t>
  </si>
  <si>
    <t>Čaplinskas Albertas</t>
  </si>
  <si>
    <t>[Kleiza, Vytautas]; Verkelis, Jonas.    Some advanced fiber-optic amplitude modulated reflection displacement and refractive index sensors // Nonlinear analysis: modelling and control. ISSN 1392-5113. Vol. 12, no. 2 (2007). p. 213-225. Prieiga per interne</t>
  </si>
  <si>
    <t xml:space="preserve">Kleiza Vytautas </t>
  </si>
  <si>
    <t>[Januškevičienė, Olga].    Some remarks on the application of diophantine approximations for finding estimations of stability // Journal of Mathematical Sciences. ISSN 1072-3374. Vol. 146, no. 4 (2007). p. 6059-6061. Prieiga per internetą: &lt;http://springe</t>
  </si>
  <si>
    <t>[Januškevičius, Romanas].    Some remarks on the characterization of populations by properties of linear statistics // Journal of Mathematical Sciences. ISSN 1072-3374. Vol. 146, no. 4 (2007). p. 6062-6065. Prieiga per internetą: &lt;http://springerlink.meta</t>
  </si>
  <si>
    <t xml:space="preserve">Januškevičius Romanas </t>
  </si>
  <si>
    <t>[Sakalauskaitė, Jūratė].    Sequent calculi for branching time temporal logics of knowledge and belief with awareness: completeness and decidability // Lithuanian mathematical journal. ISSN 0363-1672. Vol. 47, no. 3 (2007). p. 266-276. Prieiga per interne</t>
  </si>
  <si>
    <t>Zuijlen M. C. A. van</t>
  </si>
  <si>
    <t>Žandaris A.</t>
  </si>
  <si>
    <t>[Pumputis, Dalius].    Stratification of populations with skewed distribution // Lietuvos matematikos rinkinys. ISSN 0132-2818. T. 47, spec. Nr. (2007). p. 369-374. Prieiga per internetą: &lt;http://www.mii.lt/index.php?siteaction=pages.browse&amp;page=lmj_lt&amp;la</t>
  </si>
  <si>
    <t xml:space="preserve">Pumputis Dalius </t>
  </si>
  <si>
    <t>0065-1036</t>
  </si>
  <si>
    <t xml:space="preserve">R. Čiegis, V. Starikovičius, [A. Štikonas]. Parameters identification for wood drying, ISBN 3-540-40113-X // A. Buikis et al. (Eds.), Progress in Industrial Mathematics at ECMI 2002, Vol. 5 of Mathematics in Industry, Springer, 2004, p. 107-111. </t>
  </si>
  <si>
    <t>MLS</t>
  </si>
  <si>
    <t>SMS</t>
  </si>
  <si>
    <t>[Balys, Vaidas]; [Rudzkis, Rimantas].    Stochastinių mokslo terminų aplinkų modelių tyrimas // Lietuvos matematikos rinkinys. ISSN 0132-2818. T. 45, spec. Nr. (2005). p. 329-334. Prieiga per internetą: &lt;http://www.mii.lt/index.php?siteaction=pages.browse</t>
  </si>
  <si>
    <t>Cabrelli, C.; Molter, U.; [Paulauskas, Vygantas]; Shonkwiler, R.    Hausdorff measure of p-Cantor sets // Real analysis exchange. ISSN 0147-1937. Vol. 30, iss. 2 (2004). p. 413-434. Prieiga per internetą: &lt;http://www.stolaf.edu/people/analysis/&gt;.</t>
  </si>
  <si>
    <t>[Gasperovič, Jelena]; [Čaplinskas, Albertas].    IS specifikavimo kalbų vidinės kokybės atributų agregavimo ypatumai // Lietuvos matematikos rinkinys. ISSN 0132-2818. T. 45, spec. Nr. (2005). p. 133-138. Prieiga per internetą: &lt;http://www.mii.lt/index.php</t>
  </si>
  <si>
    <t>[S. Minkevičius],[ S. Steisunas]. On departure flows of the served customers in multiphase queueing systems, ISBN 985-6107-33-4 // MS'2004 International Conference on Modelling and Simulation, Minsk, 2004, p.226-228.</t>
  </si>
  <si>
    <t>A.Jurgelėnas, [S. Norvaišas]. Sveikatos plėtros imitacinis modelis, ISBN 9955-09-739-6 // Biomedicininė inžinierija Tarptautinės konferencijos pranešimų medžiag., Kaunas: Technologija, 2004 p. 13-17.</t>
  </si>
  <si>
    <t xml:space="preserve">Kazlauskas Kazys </t>
  </si>
  <si>
    <t>0132-4160</t>
  </si>
  <si>
    <t>Kazlauskas Jaunius</t>
  </si>
  <si>
    <t xml:space="preserve">[Baronas, Romas]; [Ivanauskas, Feliksas]; Kulys, Juozas.    Computational modelling of amperometric enzyme electrodes with selective and perforated membranes // Computation in modern science and engineering: proceedings of the international conference on </t>
  </si>
  <si>
    <t>978-0-7354-0476-2</t>
  </si>
  <si>
    <t>ISI Proceedings.</t>
  </si>
  <si>
    <t>A04</t>
  </si>
  <si>
    <t>[Dagienė, Valentina]; [Skūpienė, Jūratė].    Contests in programming: quarter century of Lithuanian experience // Olympiads in informatics : country experience and developments. ISSN 1822-7732. Vol. 1. p. 37-49. Prieiga per internetą: &lt;http://www.i-journa</t>
  </si>
  <si>
    <t xml:space="preserve">Dagienė Valentina </t>
  </si>
  <si>
    <t>1822-7732</t>
  </si>
  <si>
    <t>Skūpienė Jūratė</t>
  </si>
  <si>
    <t>[Dzemyda, Gintautas]; [Kurasova, Olga]; [Medvedev, Viktor].    Dimension reduction and data visualization using neural networks // Frontiers in artificial intelligence and applications. Vol. 160. Emerging artificial intelligence applications in computer e</t>
  </si>
  <si>
    <t>0922-6389</t>
  </si>
  <si>
    <t>[Žilinskas, Antanas]; Podlipskytė, Aurelija.    On dissimilarity measurement in visualization of multidimensional data // Series on computers and operations research. Vol. 7. Computer aided methods in optimal design and operations. New Jersey ... [etc.] :</t>
  </si>
  <si>
    <t>[Medvedev, Viktor]; [Dzemyda, Gintautas].    Retraining the neural network for data visualization // IFIP International Federation for Information Processing. 204. Artificial Intelligence Applications and Innovations : 3rd IFIP Conference on Artificial In</t>
  </si>
  <si>
    <t>Šilingas, Darius; [Laurinčiukaitė, Sigita]; [Telksnys, Adolfas Laimutis].    A technique for choosing efficient acoustic modeling units for Lithuanian continuous speech recognition // SPECOM'2006 : 11th international conference "Speech and computer" : 25-</t>
  </si>
  <si>
    <t>0304-4149</t>
  </si>
  <si>
    <t>0023-5954</t>
  </si>
  <si>
    <t>[Statulevičienė, Aldona]; [Statulevičius, Vytautas].    Approximation by Poisson law // Discussiones mathematicae probability and statistics. ISSN 1509-9423. Vol. 25, no. 2 (2005). p. 161-179. Prieiga per internetą: &lt;http://www.uz.zgora.pl/discuss/&gt;.</t>
  </si>
  <si>
    <t>[Gečiauskas, Evaldas Vaclovas].    Antanas Virvičius - Vilniaus universiteto matematikos profesorius (1817-1831) // Lietuvos matematikos rinkinys. ISSN 0132-2818. T. 47, spec. Nr. (2007). p. 307-309. Prieiga per internetą: &lt;http://www.mii.lt/index.php?sit</t>
  </si>
  <si>
    <t>C03</t>
  </si>
  <si>
    <t>autorinių lankų skaičius mažesnis už 0,25;</t>
  </si>
  <si>
    <t>[Dagienė, Valentina]; [Jasutienė, Eglė]; [Jevsikova, Tatjana]; [Zajančkauskienė, Lina]; [Žilinskienė, Inga].    Informacinių ir komunikacinių technologijų mokymo modelis pradiniam ir specialiajam ugdymui // Lietuvos matematikos rinkinys. ISSN 0132-2818. T</t>
  </si>
  <si>
    <t>Zajančkauskienė Lina</t>
  </si>
  <si>
    <t>Žilinskienė Inga</t>
  </si>
  <si>
    <t>[Jasutienė, Eglė].    Konstruktyvūs matematikos mokymo metodai // Lietuvos matematikos rinkinys. ISSN 0132-2818. T. 47, spec. Nr. (2007). p. 233-239. Prieiga per internetą: &lt;http://www.mii.lt/index.php?siteaction=pages.browse&amp;page=lmj_lt&amp;lang=lt&gt;.</t>
  </si>
  <si>
    <t>[Bartkutė, Vaida]; Sakalauskas, Leonidas.    Simultaneous perturbation stochastic approximation of nonsmooth functions // European Journal of Operational Research. ISSN 0377-2217. Vol. 181, iss. 3 (2007). p. 1174-1188. Prieiga per internetą: &lt;http://www.e</t>
  </si>
  <si>
    <t>[Pileckas, Konstantinas].    Solvability in weighted spaces of the three-dimensional Navier-Stokes problem in domains with cylindrical outlets to infinity // Topological methods in nonlinear analysis. ISSN 1230-3429. Vol. 29, no. 2 (2007). p. 333-360. Pri</t>
  </si>
  <si>
    <t>Januškevičius, Romanas; [Januškevičienė, Olga].    Stability of a characterization by the identical distribution of linear forms // Statistics. ISSN 0233-1888. Vol. 41, Iss. 4 (2007). p. 345-362. Prieiga per internetą: &lt;http://www.tandf.co.uk/journals/tit</t>
  </si>
  <si>
    <t xml:space="preserve">Januškevičienė Olga </t>
  </si>
  <si>
    <t>Bakšys, Donatas; [Sakalauskas, Leonidas].    Study of the simulation and optimization system of interbank settlements // Information technology and control. ISSN 1392-124X. Vol. 36, no. 4 (2007). p. 388-392. Prieiga per internetą: &lt;http://itc.ktu.lt&gt;.</t>
  </si>
  <si>
    <t>[Dzemyda, Gintautas]; [Bernatavičienė, Jolita]; [Kurasova, Olga]; [Marcinkevičius, Virginijus].    Minimization of the mapping error using coordinate descent // WSCG'2005 : the 13-th International conference in Central Europe on computer graphics, visuali</t>
  </si>
  <si>
    <t>[Pupeikiene, Lina].    Mokyklos tvarkaraščių optimizavimo sistema // Informacinės technologijos 2005 : konferencijos pranešimų medžiaga [2005 sausio 26-27 d., Kaunas, Lietuva]. 1. Kaunas : Technologija, 2005. ISBN 9955-09-788-4. p. 24-33. Prieiga per inte</t>
  </si>
  <si>
    <t>ILS</t>
  </si>
  <si>
    <t>sk.vadovas</t>
  </si>
  <si>
    <t>[Belovas, Igoris]; [Kabašinskas, Audrius]; [Sakalauskas, Leonidas].    Returns modelling problem in the Baltic equity market // Simulation and optimisation in business and industry : International conference on operational research : May 17-20, 2006, Tall</t>
  </si>
  <si>
    <t>[Norvaiša, Rimas].    Rough functions: p-Variation, calculus, and index estimation // Lithuanian mathematical journal. ISSN 0363-1672. Vol. 46, no. 1 (2006). p. 102-128. Prieiga per internetą: (http://www.kluweronline.com/issn/0363-1672/contents&gt;.</t>
  </si>
  <si>
    <t>[Mockus, Jonas].    Investigation of examples of e-education environment for scientific collaboration and distance graduate studies, Part 1 // Informatica. ISSN 0868-4952. Vol. 17, Iss. 2 (2006). p. 259-278. Prieiga per internetą: (http://www.vtex.lt/info</t>
  </si>
  <si>
    <t>[Pupeikis, Rimantas].    On the identification of Hammerstein systems having saturation-like functions with positive slopes // Informatica. ISSN 0868-4952. Vol. 17, Iss. 1 (2006). p. 55-68. Prieiga per internetą: (http://www.vtex.lt/informatica/Contents.h</t>
  </si>
  <si>
    <t>[Sakalauskaitė, Jūratė].    Sequent calculi for temporal logics of common knowledge and belief // Informatica. ISSN 0868-4952. Vol. 17, Iss. 1 (2006). p. 85-94. Prieiga per internetą: (http://www.vtex.lt/informatica/Contents.htm&gt;.</t>
  </si>
  <si>
    <t xml:space="preserve">[Grigas, Gintautas]; [Pedzevičienė, Sigita].    Kompiuterio klaviatūros treniruoklių lokalizavimo ypatumai // Informacinės technologijos 2005 : konferencijos pranešimų medžiaga [2005 sausio 26-27 d., Kaunas, Lietuva]. 2. Kaunas : Technologija, 2005. ISBN </t>
  </si>
  <si>
    <t>[Lygutas, Tomas].    Lietuvių kalbos fonetinių vienetų rinkinių tyrimai // Informacijos mokslai. ISSN 1392-0561. T. 34 (2005). p. 220-226. Prieiga per internetą: &lt;http://www.tzc.vu.lt/im&gt;.</t>
  </si>
  <si>
    <t>[Lupeikienė, Audronė].    Integrated enterprise information system development through component abstraction // 2006 Seventh international Baltic conference on Databases and Information Systems : proceedings : Vilnius, Lithuania, July 3-6, 2006. : Institu</t>
  </si>
  <si>
    <t>[Bernatavičienė, Jolita]; [Dzemyda, Gintautas]; [Kurasova, Olga]; [Marcinkevičius, Virginijus].    Strategies of selecting the basic vector set in the relative MDS // Ūkio technologinis ir ekonominis vystymas = Technological and economic development of ec</t>
  </si>
  <si>
    <t>[Januškevičius, Romanas]; [Januškevičienė, Olga].   Stability of characterization of Weibull distribution // Statistical Papers. ISSN 0932-5026. Vol. 46, no. 3 (2005). p. 459-468.</t>
  </si>
  <si>
    <t>[Raudys, Šarūnas].   Taxonomy of classifiers based on dissimilarity features // Lecture notes in computer science. ISSN 0302-9743. Vol. 3686 (2005). p. 136-145. Prieiga per internetą: &lt;http://www.springerlink.com/link.asp?id=105633&gt;.</t>
  </si>
  <si>
    <t>Juškevičius Tomas</t>
  </si>
  <si>
    <t>[Pupeikienė, Lina].    Mokyklos profiliuotų klasių tvarkaraščių optimizavimo sistemos patobulinimai // Informacinės technologijos 2006 : konferencijos pranešimų medžiaga / Kauno technologijos universitetas. T. 1. Kaunas : Technologija, 2006. ISBN 9955-09-</t>
  </si>
  <si>
    <t>(vėluojanti) [Belovas, Igoris]; [Kabašinskas, Audrius]; [Sakalauskas, Leonidas].    Multifraktališkumas ir savastingumas akcijų rinkose // Matematika ir matematinis modeliavimas. ISSN 1822-2757. [T.] 2 (2006). p. 6-11. Prieiga per internetą: (http://leidy</t>
  </si>
  <si>
    <t>[Ruzgas, Tomas]; Kavaliauskas, Mindaugas.    Daugiamačių Gauso skirstinių mišinio modelio panaudojimas neparametrinių tankių vertinime // Lietuvos matematikos rinkinys. ISSN 0132-2818. T. 45, spec. Nr. (2005). p. 369-374. Prieiga per internetą: &lt;http://ww</t>
  </si>
  <si>
    <t>[Tiešis, Vytautas].    Diskrečių resursų priskyrimas vartotojų grupėms // Lietuvos matematikos rinkinys. ISSN 0132-2818. T. 45, spec. Nr. (2005). p. 404-408. Prieiga per internetą: &lt;http://www.mii.lt/index.php?siteaction=pages.browse&amp;page=lmj_lt&amp;lang=lt&gt;.</t>
  </si>
  <si>
    <t>Bibliografinis_aprasas</t>
  </si>
  <si>
    <t>Pub_tipas</t>
  </si>
  <si>
    <t>M_sritis</t>
  </si>
  <si>
    <t>Visu_aut_sk</t>
  </si>
  <si>
    <t>Inst_aut_sk</t>
  </si>
  <si>
    <t>Indelis</t>
  </si>
  <si>
    <t>Prieskyru_sk</t>
  </si>
  <si>
    <t>Aut_lankai</t>
  </si>
  <si>
    <t>Psl</t>
  </si>
  <si>
    <t>[Paliulionienė, Laima].    Testų generavimu grindžiamas teisinių žinių bazių kokybės tikrinimas // Informacinės technologijos 2006 : konferencijos pranešimų medžiaga / Kauno technologijos universitetas. T. 2. Kaunas : Technologija, 2006. ISBN 9955-09-993-</t>
  </si>
  <si>
    <t>[Dzemydienė, Dalė]; Tankelevičienė, Lina.    Scenarijų parinkimas ir elektroninių paslaugų komponentai nuotolinio mokymo sistemoje // Informacijos mokslai. ISSN 1392-0561. T. 34 (2005). p. 73-78. Prieiga per internetą: &lt;http://www.tzc.vu.lt/im&gt;.</t>
  </si>
  <si>
    <t>[Tumasonis, Romanas]; [Dzemyda, Gintautas].    Statistinių charakteristikų analizė dažnų sekų paieškoje // Informacinės technologijos 2005 : konferencijos pranešimų medžiaga [2005 sausio 26-27 d., Kaunas, Lietuva]. 1. Kaunas : Technologija, 2005. ISBN 995</t>
  </si>
  <si>
    <t>Pečiulytė, Sigita; [Štikonienė, Olga]; [Štikonas, Artūras].    Sturm-Liouville problem for stationary differential operator with nonlocal integral boundary condition // Proceedings of the 10th international conference mathematical modelling and analysis 2</t>
  </si>
  <si>
    <t>[Alonderis, Romas].    Sequent calculus for propositional likelihood logic // Lietuvos matematikos rinkinys. ISSN 0132-2818. T. 46, spec. Nr. (2006). p. 225-231. Prieiga per internetą: (http://www.mii.lt/index.php?siteaction=pages.browse&amp;page=lmj_lt&amp;lang=</t>
  </si>
  <si>
    <t>[Belovas, Igoris]; [Kabašinskas, Audrius]; [Sakalauskas, Leonidas].    Pasyvumo problemos tyrimas Baltijos šalių akcijų rinkose // Lietuvos matematikos rinkinys. ISSN 0132-2818. T. 46, spec. Nr. (2006). p. 289-294. Prieiga per internetą: (http://www.mii.l</t>
  </si>
  <si>
    <t>[Bernatavičienė, Jolita]; Berškienė, K.; Ašeriškytė, D.; [Dzemyda, Gintautas]; Vainoras, A.; Navickas, Zenonas.    Fraktalinių dimensijų biomedicininio informatyvumo analizė // Biomedicininė inžinerija : tarptautinės konferencijos pranešimų medžiaga : [20</t>
  </si>
  <si>
    <t>[Šaltenis, Vydūnas]; [Treigys, Povilas].    Kraujagyslių tinklo išskyrimas akies dugno nuotraukose // Biomedicininė inžinerija : tarptautinės konferencijos pranešimų medžiaga : [2005 m. spalio 27-28 d., Kaunas]. Kaunas, 2005. ISBN 9955-09-950-X. p. 265-26</t>
  </si>
  <si>
    <t>[Treigys, Povilas].    Kraujagyslių šalinimas spalvotose akies dugno nuotraukose // Informacijos mokslai. ISSN 1392-0561. T. 34 (2005). p. 227-231. Prieiga per internetą: &lt;http://www.tzc.vu.lt/im&gt;.</t>
  </si>
  <si>
    <t xml:space="preserve">[S. Norvaisas]. Knowledge Aggregation in Networked Organization, ISBN 1-59311-019-7 // Information Technologies for Business, Kaunas, 2004, p. 159-163. </t>
  </si>
  <si>
    <t>[V. Medvedev], [G. Dzemyda]. Lygiagreti SAMANN vizualizavimo algoritmo realizacija, ISBN 9955-09-588-1 // Informacinės technologijos'2004. Konferencijos pranešimų medžiaga, Kaunas:Technologija,  2004, p. 344-349.</t>
  </si>
  <si>
    <t>[Ivanauskas, Feliksas]; Laurinavičius, Valdas; Šimkus, Remigijus; Kaunietis, Irmantas.    Nusistovėjusios srovės porėtame biojutiklio elektrode kompiuterinis modeliavimas // Lietuvos matematikos rinkinys. ISSN 0132-2818. T. 45, spec. Nr. (2005). p. 481-48</t>
  </si>
  <si>
    <t>(veluojanti) [Macys, Juozas Juvencijus].    Об одном диофантовом уравнении // Matematika ir matematinis modeliavimas. ISSN 1822-2757. [T.] 2 (2006). p. 17-22. Prieiga per interneta: (http://leidykla.ktu.lt/main.php?ID=64&amp;StrukturaID=12&amp;KatID=4072&gt;.</t>
  </si>
  <si>
    <t>1367-0751</t>
  </si>
  <si>
    <t>0039-0402</t>
  </si>
  <si>
    <t xml:space="preserve">A. Podlipskytė, G. Varoneckas, [A. Žilinskas]. Sveikų ir sergančiųjų išeminė širdies liga. Miego ir gyvenimo kokybės įvertinimas daugiamačių skalių metodu, ISSN 1392-6373 // Sveikatos mokslai, 34(3), 2004, p.10-14. </t>
  </si>
  <si>
    <t>[Bartkutė, Vaida]; [Sakalauskas, Leonidas].    Pozicinių statistikų taikymas optimalumo tyrimui // Matematika ir matematinis modeliavimas, 2005. [T.] 1. ISSN 1822-2757. p. 15-19.</t>
  </si>
  <si>
    <t>[Plikusas, Aleksandras Ernestas]; [Pumputis, Dalius].    Calibrated estimators of the population covariance // Acta applicandae mathematicae. ISSN 0167-8019. Vol.97, Iss.1-3 (2007). p. 177-187. Prieiga per internetą: &lt;http://springerlink.metapress.com/lin</t>
  </si>
  <si>
    <t>Plikusas Aleksandras Ernestas</t>
  </si>
  <si>
    <t>Pumputis Dalius</t>
  </si>
  <si>
    <t>[Rudzkis, Rimantas]; [Ruzgas, Tomas].    Clustering effect on the statistical estimation accuracy of distribution density // Acta applicandae mathematicae. ISSN 0167-8019. Vol.97, Iss.1-3 (2007). p. 211-219. Prieiga per internetą: &lt;http://springerlink.met</t>
  </si>
  <si>
    <t>Ruzgas Tomas</t>
  </si>
  <si>
    <t>[Paliulionis, Viktoras].    Paslaugomis grindžiama geografinės informacijos sistemų architektūra // Informacinės technologijos 2006 : konferencijos pranešimų medžiaga / Kauno technologijos universitetas. T. 2. Kaunas : Technologija, 2006. ISBN 9955-09-993</t>
  </si>
  <si>
    <t>[Kvedaras, Bronius].    Diferencialinės lygtys // Matematika Lietuvoje po 1945 metų. Vilnius : Matematikos ir informatikos institutas, 2006. ISBN 9986-680-32-8. p. 156-190.</t>
  </si>
  <si>
    <t>(vėluojanti) [Navickas, Gediminas]; [Kligienė, StaniČlava Nerutė]; [Saulevičius, Donatas]; Cicėnienė, Rima.    Endangered cultural heritage: problems and solutions // Starptautiskā konference "Informācija informācijas tehnologijas un starptautiskā zinātni</t>
  </si>
  <si>
    <t>D. Šilingas, G. Raškinis, [L. Telksnys]. Review of Lithuanian Speech and Language Processing // The First Baltic Conference: Human Language Technologies. Riga, Latvia, April 21-22, Data Media Group, SIA "DMG",  2004, p. 144-149.</t>
  </si>
  <si>
    <t>[A. Žilinskas], J. Žilinskas. On efficiency of tightening bounds in interval global optimization // PARA'04, State-of-the-Art in Scientific Computing, June 20-23, 2004, Informatics and Mathematics Modeling,  Lyngby, Denmark, DTU, 2004,  p. 130-136.</t>
  </si>
  <si>
    <t>[A. Žilinskas], A. Mackutė. On optimization over a small implicitly defined feasible region, ISBN 83-7085-804-X // Proceedings of the 15th Intern. Confenrence on Systems Science, 1, Wroclaw, University Technology, 2004, p. 297-304.</t>
  </si>
  <si>
    <t>[D. Bakšys], [L. Sakalauskas]. Elektroninių pinigų konkurencingumas, ISBN 9955-09-588-1// Informacinės technologijos verslui-2004. Kaunas: Technologija, 2004, p. 26-31.</t>
  </si>
  <si>
    <t>P4</t>
  </si>
  <si>
    <t>[Pliuškevičius, Regimantas].    Matematinė logika // Matematika Lietuvoje po 1945 metų. Vilnius : Matematikos ir informatikos institutas, 2006. ISBN 9986-680-32-8. p. 24-44.</t>
  </si>
  <si>
    <t>&lt;vėluojanti&gt; Zhigljavsky, Anatoly; [Žilinskas, Antanas].    Stochastic Global Optimization. New York : Springer, 2008. 262 p. (Springer Optimization and Its Applications. 1931-6828 ; Vol. 9). Prieiga per internetą: &lt;http://www.springerlink.com/content/lm3</t>
  </si>
  <si>
    <t>Žilinskas Antanas</t>
  </si>
  <si>
    <t>978-0-387-74022-5</t>
  </si>
  <si>
    <t>[Račkauskas, Alfredas]; Suquet, Charles; Zemlys, Vaidotas.    A Hölderian functional central limit theorem for a multi-indexed summation process // Stochastic processes and their applications. ISSN 0304-4149. Vol. 117, Iss. 8 (2007). p. 1137-1164. Prieiga</t>
  </si>
  <si>
    <t>Račkauskas Alfredas</t>
  </si>
  <si>
    <t>prieskyrų skaičius viršija institucijos autorių skaičių; institucijos apskaičiuotas indelis nelygus NIA / NA;</t>
  </si>
  <si>
    <t>[Pliuškevičius, Regimantas].    Invertible infinitary calculus without loop rules for restricted FTL // Journal of Mathematical Sciences. ISSN 1072-3374. Vol. 126, no. 3 (2005). p. 1210-1228. Prieiga per internetą: &lt;http://springerlink.metapress.com/openu</t>
  </si>
  <si>
    <t>Chadyšas, Viktoras; [Krapavickaitė, Danutė].    Investigation of accuracy of a calibrated estimator of a ratio by modelling // Nonlinear analysis: modelling and control. ISSN 1392-5113. Vol. 10, No. 4 (2005). p. 333-342. Prieiga per internetą: &lt;http://www</t>
  </si>
  <si>
    <t>[Šaltenis, Vydūnas].    Išsiskiriančių duomenų paieškos algoritmo tyrimai // Lietuvos matematikos rinkinys. ISSN 0132-2818. T. 45, spec. Nr. (2005). p. 442-446. Prieiga per internetą: &lt;http://www.mii.lt/index.php?siteaction=pages.browse&amp;page=lmj_lt&amp;lang=l</t>
  </si>
  <si>
    <t>[Žilinskas, Julius].    Estimation of functional ranges using standard and inner interval arithmetic // Informatica. ISSN 0868-4952. Vol. 17, Iss. 1 (2006). p. 125-136. Prieiga per internetą: (http://www.vtex.lt/informatica/Contents.htm&gt;.</t>
  </si>
  <si>
    <t>Bražėnas, Algis; Vaičiulis, Dainius; [Kleiza, Vytautas].    Determination of stress strain state components of butt welded joint with mild interlayer subjected to elasto-plastic tension // Informatica. ISSN 0868-4952. Vol. 17, Iss. 2 (2006). p. 157-176. P</t>
  </si>
  <si>
    <t>Paulavičius, Remigijus; [Žilinskas, Julius].    Analysis of different norms and corresponding Lipschitz constants for global optimization // Ūkio technologinis ir ekonominis vystymas = Technological and economic development of economy. ISSN 1392-8619. V</t>
  </si>
  <si>
    <t>Butkus V</t>
  </si>
  <si>
    <t>Kočetkov D.</t>
  </si>
  <si>
    <t>Pozniakov A.</t>
  </si>
  <si>
    <t>Putna V.</t>
  </si>
  <si>
    <t>Bartkutė-Norkūnienė V.</t>
  </si>
  <si>
    <t>[Norvidas, Saulius].    Functional calculus of Hermitian elements and Bernstein inequalities // Functional analysis and its applications. ISSN 0016-2663. Vol. 40, Iss. 2 (2006). p. 148-150. Prieiga per internetą: (http://www.springerlink.com/openurl.asp?g</t>
  </si>
  <si>
    <t>A02</t>
  </si>
  <si>
    <t>Leipus, Remigijus; Paulauskas, Vygantas; [Surgailis, Donatas].    On a random-coefficient AR(1) process with heavy-tailed renewal switching coefficient and heavy-tailed noise // Journal of applied probability. ISSN 0021-9002. Vol.43, Iss.2 (2006). p. 421-</t>
  </si>
  <si>
    <t>R.  Baronas,        [F.Ivanauskas],            [M.Sapagovas]. Numericalinvestigation of the geometrical factor for simulating the drying of wood, ISBN 3-540-40113-X // A. Buikis et al. (Eds.), Progress in Industrial Mathematics at ECMI 2002, Vol. 5 of Mat</t>
  </si>
  <si>
    <t>R. Baronas, [F. Ivanauskas,] J. Kulys. Mathematical modelling of amperometric enzyme electrodes with substrate cyclic conversion, ISBN 951-39-1868-8 // P.Neittaanmaki et al. (Eds.),  4th European congress on computational methods in applied sciences and e</t>
  </si>
  <si>
    <t>[V. Dagienė], [G. Grigas]. Interneto programų paketo lietuvinimo patirtis, ISBN 9955-09-335-8// Informacinės technologijos'2004, Konferencijos pranešimų medžiaga, Kaunas:Technologija, 2004m.sausio28-29 d. p. 196-198.</t>
  </si>
  <si>
    <t xml:space="preserve">[J. Sunklodas]. On the law of large numbers for weakly dependent random variables, ISSN 0132-2818 // Lietuvos matem. rink., 44(3), p. 359-371.  </t>
  </si>
  <si>
    <t>[V. Kleiza], J.Verkelis. Šviesolaidinės atspindžio sistemos parametrų įtakojančių jutiklio jautrį analitinės išraiškos, ISSN 0132-2818 // Lietuvos matem. rink.,  44(spec. nr.), 2004,    p. 732-735.</t>
  </si>
  <si>
    <t>[Š. Raudys]. Information transmission concept based model of wave propagation in discrete excitable media, ISSN 1392-5113 // Nonlinear Analysis: Modelling and Control, 9(3), 2004, p. 271-289.</t>
  </si>
  <si>
    <t>V. Kvedaras, [R. Rudzkis]. Lietuvos eksporto tendencijos ir ekonometriniai modeliai, ISSN 1392-2637 // Pinigų studijos, 7(4), 2003, p. 29-51.</t>
  </si>
  <si>
    <t>[J. Sakalauskaitė].  Sequent calculi   with analytic cut  for  logics  of    time and  knowledge with perfect  recall, ISSN 0132-2818 // Lietuvos matem. rink.,  44(2),   2004,  p. 209-224.</t>
  </si>
  <si>
    <t>[J. Sakalauskaitė].  A sequent calculus for propositional dynamic  logic   for agents, ISSN 0132-2818 // Lietuvos matem. rink.,  44(3),   2004,  p. 307-314.</t>
  </si>
  <si>
    <t>[Macys, Juozas Juvencijus].    О лемме Эйлера // Lietuvos matematikos rinkinys. ISSN 0132-2818. T. 46, spec. Nr. (2006). p. 24-27. Prieiga per interneta: (http://www.mii.lt/index.php?siteaction=pages.browse&amp;page=lmj_lt&amp;lang=lt&gt;.</t>
  </si>
  <si>
    <t>[Dagienė, Valentina]; [Grigas, Gintautas].    Electronic mail competitions : learning media by media // E-Training practices for professional organizations : IFIP TC3/WG3.3 Fifth working conference on eTRAIN practices for professional organizations (eTrai</t>
  </si>
  <si>
    <t>[Račkauskas, Alfredas]; Suquet, C.    Estimation of change points of infinite dimensional parameters in short epidemics // Lithuanian mathematical journal. ISSN 0363-1672. Vol. 45, no. 4 (2005). p. 458-474. Prieiga per internetą: &lt;http://www.kluweronline.</t>
  </si>
  <si>
    <t>[Mockus, Jonas]; [Pupeikienė, Lina].    Mokyklos tvarkaraščių optimizavimo programa // Matematika ir matematinis modeliavimas, 2005. [T.] 1. ISSN 1822-2757. p. 99-104.</t>
  </si>
  <si>
    <t>[Minkevičius, Saulius]; [Steišūnas, Stasys].    Analysis of the multistage message switching system // 8 th Internacionale conference on patern recognition and information processing, May, 18-20, 2005, Minsk. ISBN 985-6329-55-8. p. 370-372.</t>
  </si>
  <si>
    <t>[Alonderis, Romas].    Completeness classes for intuitionistic first-order temporal logic with time gaps // Lietuvos matematikos rinkinys. ISSN 0132-2818. T. 45, spec. Nr. (2005). p. 309-315. Prieiga per internetą: &lt;http://www.mii.lt/index.php?siteaction=</t>
  </si>
  <si>
    <t>Iš  viso</t>
  </si>
  <si>
    <t>DB „Mokslo institucijos“ balai</t>
  </si>
  <si>
    <r>
      <t xml:space="preserve">2007 m. </t>
    </r>
    <r>
      <rPr>
        <sz val="11"/>
        <rFont val="Arial"/>
        <family val="2"/>
      </rPr>
      <t>publikac.</t>
    </r>
  </si>
  <si>
    <t>2004 m.</t>
  </si>
  <si>
    <t>2005 m.</t>
  </si>
  <si>
    <t>2006 m.</t>
  </si>
  <si>
    <t>Eil.Nr.</t>
  </si>
  <si>
    <t>Matematikos ir informatikos instituto publikacijos 2004 m. pagal DB „Mokslo institucijos“ duomenis</t>
  </si>
  <si>
    <t>Matematikos ir informatikos instituto publikacijos 2005 m. pagal DB „Mokslo institucijos“ duomenis</t>
  </si>
  <si>
    <t>Matematikos ir informatikos instituto publikacijos 2006 m. pagal DB „Mokslo institucijos“ duomenis</t>
  </si>
  <si>
    <t>Я. Казлаускас], K. Казлаускас. Параллельный алгоритм фильтра Калмана, ISSN 0132-4160 // Автоматика и вычислительная техника, 3, 2004, с. 3–11. Verciama i anglu kalba pavadinimu Automatic Control and Computer Sciences, Allerton Press, USA</t>
  </si>
  <si>
    <t>[A. Rackauskas], C. Suquet. Central limit theorems in Holder topologies for banach space valued random fields, ISSN 0040-361X // Теория вероятн? и ее примен., 49, 2004, p. 109-125.</t>
  </si>
  <si>
    <t xml:space="preserve">R. Baronas, [F. Ivanauskas], J. Kulys, [M. Sapagovas]. Amperometrinių mikrobiojutiklių masyvo modeliavimas, ISSN 0132-2818  // Lietuvos matem. rink., 44(spec. nr.), 2004,  p. 721- 725. </t>
  </si>
  <si>
    <t>R. Baronas,  [F. Ivanauskas], J. Kulys, [M. Sapagovas]. Computational modelling of a sensor based on a array of enzyme microreactors, ISSN 1392-5113 // Nonlinear analysis: Modelling and Control,  99(3),  2004,   p. 203-218.</t>
  </si>
  <si>
    <t>Й. Барейшис, [В. Клейза]. Исследование предельной эффективности пластического деформирования растягиваемых (сжимаемых) многослойных стержней, ISSN 0203-1272 // Механика композитных материалот, 40(2), 2004,   c. 211-224.</t>
  </si>
  <si>
    <t>[А. К. Aлешкявичене], [В. А Статулявичус]. Аппроксимация сложным пуассоновским распределением, ISSN 0040-361X // Теория вероятн. и ее примен., 49(3), 2004, c. 583-589.</t>
  </si>
  <si>
    <t>[M. Radavicius], [R. Rudzkis]. Adaptive estimation of distribution density in the basis of algebraic polynomials, ISSN 0040-361X // Теория вероятн? и ее примен? , 49 (1), 2004, p.126-144.</t>
  </si>
  <si>
    <t>A01</t>
  </si>
  <si>
    <t>[Gaidukevičienė, Rita]; Kurilovas, Eugenijus.    Comparative study of profiled school scheduling programs in Lithuania // Informatics in education. ISSN 1648-5831. Vol. 4, Nr. 1 (2005). p. 19-42. Prieiga per internetą: &lt;http://www.vtex.lt/informatics_in_e</t>
  </si>
  <si>
    <t>[Mačys, Juozas Juvencijus].    On estimates of factorial quotients // Lithuanian mathematical journal. ISSN 0363-1672. Vol. 45, no. 3 (2005). p. 284-291. Prieiga per internetą: &lt;http://www.kluweronline.com/issn/0363-1672/contents&gt;.</t>
  </si>
  <si>
    <t>[Tumasonis, Romanas]; [Dzemyda, Gintautas].    Analysis of the statistical characteristics in mining of frequent sequences // Intelligent information processing and web mining : proceedings of the International IIS: IIPWM'05 conference held in Gdansk, Pol</t>
  </si>
  <si>
    <t>[Karbauskaitė, Rasa]; [Marcinkevičius, Virginijus]; [Dzemyda, Gintautas].    Testing the relational perspective map for visualization of multidimensional data // Ūkio technologinis ir ekonominis vystymas = Technological and economic development of economy</t>
  </si>
  <si>
    <t>[Bagušytė, Lina].    Component-based approach to enterprise integrated information systems design // Databases and information systems : Seventh international Baltic conference on databases and information systems : communications, materials of doctoral c</t>
  </si>
  <si>
    <t>[Juodis, Mindaugas]; [Račkauskas, Alfredas].    A central limit theorem for self-normalized sums of a linear process // Statistics &amp; probability letters. ISSN 0167-7152. Vol. 77, Iss. 15 (2007). p. 1535-1541. Prieiga per internetą: &lt;http://www.sciencedire</t>
  </si>
  <si>
    <t>Juodis Mindaugas</t>
  </si>
  <si>
    <t>[Paulauskas, Vygantas]; Zovė, R.    A note on self-normalization for a simple spatial autoregressive model // Lithuanian mathematical journal. ISSN 0363-1672. Vol. 47, no. 2 (2007). p. 184-194. Prieiga per internetą: &lt;http://www.kluweronline.com/issn/0363</t>
  </si>
  <si>
    <t>Paulauskas Vygantas</t>
  </si>
  <si>
    <t>0363-1672</t>
  </si>
  <si>
    <t>[Pabarškaitė, Židrina]; [Raudys, Aistis].    A process of knowledge discovery from web log data: systematization and critical review // Journal of intelligent information systems. ISSN 0925-9902. Vol. 28, no. 1 (2007). p. 79-104. Prieiga per internetą: &lt;h</t>
  </si>
  <si>
    <t>Pabarškaitė Židrina</t>
  </si>
  <si>
    <t>Raudys Aistis</t>
  </si>
  <si>
    <t>[Žilinskas, Antanas]; Podlipskytė, Aurelija.    Daugiamačių duomenų vizualizavimas netiesinių projekcijų metodais // Informacijos mokslai. ISSN 1392-0561. T. 32 (2005). p. 137-147. Prieiga per internetą: &lt;http://www.tzc.vu.lt/im&gt;.</t>
  </si>
  <si>
    <t>[Lipeika, Antanas Leonas].    Formantiniai požymiai atpažįstant kalbą // Informacijos mokslai. ISSN 1392-0561. T. 34 (2005). p. 215-219. Prieiga per internetą: &lt;http://www.tzc.vu.lt/im&gt;.</t>
  </si>
  <si>
    <t>[Minkevičius, Saulius]; [Steišūnas, Stasys].   On global maxima in multiphase queues // Control and cybernetics. ISSN 0324-8569. Vol. 34, Iss. 2 (2005). p. 575-588. Prieiga per internetą: &lt;http://www.ibspan.waw.pl/~control&gt;.</t>
  </si>
  <si>
    <t>[Giedrimas, Vaidas].    .NET komponento specifikacija programų sintezė kontekste // Informacinės technologijos 2005 : konferencijos pranešimų medžiaga [2005 sausio 26-27 d., Kaunas, Lietuva]. 1. Kaunas : Technologija, 2005. ISBN 9955-09-788-4. p. 382-385.</t>
  </si>
  <si>
    <t>[Šveikauskienė, Daiva].    Formal description of the syntax of the Lithuanian language. // Information technology and control. ISSN 1392-124X. Vol. 34, no. 3 (2005). p. 245-256. Prieiga per internetą: &lt;http://itc.ktu.lt&gt;.</t>
  </si>
  <si>
    <t>[Račkauskas, Alfredas]; Zemlys, Vaidotas.    Functional central limit theorem for double-indexed summation process // Lithuanian mathematical journal. ISSN 0363-1672. Vol. 45, no. 3 (2005). p. 324-333. Prieiga per internetą: &lt;http://www.kluweronline.com/i</t>
  </si>
  <si>
    <t>Pliuškevičienė A.</t>
  </si>
  <si>
    <t>Gasperovič J.</t>
  </si>
  <si>
    <t>Mockus J.</t>
  </si>
  <si>
    <t>Skripkauskas M.</t>
  </si>
  <si>
    <t>Telksnys L.</t>
  </si>
  <si>
    <t xml:space="preserve">Medvedev V. </t>
  </si>
  <si>
    <t>Žilinskas K.</t>
  </si>
  <si>
    <t>Giedrimas V.</t>
  </si>
  <si>
    <t>Statulevičienė A.</t>
  </si>
  <si>
    <t>Belov I.</t>
  </si>
  <si>
    <t>Norvaiša R.</t>
  </si>
  <si>
    <t>Tamulevičius G.</t>
  </si>
  <si>
    <t>[Pupeikis, Rimantas].   On the identification of Wiener systems having saturation-like functions with positive slopes // Informatica. ISSN 0868-4952. Vol. 16, Iss. 1 (2005). p. 131-144. Prieiga per internetą: &lt;http://www.vtex.lt/informatica/Contents.htm&gt;.</t>
  </si>
  <si>
    <t>[Ivanauskas, Feliksas]; Kareiva, Aivaras; Lapcun, Bogdanas.   On the modelling of solid state reactions. Synthesis of YAG // Journal of mathematical chemistry. ISSN 0259-9791. Vol. 37, Iss. 4 (2005). p. 365-376. Prieiga per internetą: &lt;http://www.springer</t>
  </si>
  <si>
    <t>[Pileckas, Konstantinas].   On the nonstationary linearized Navier-Stokes problem in domains with cylindrical outlets to infinity // Mathematische annalen. ISSN 0025-5831. Vol.332, Iss.2 (2005). p. 395-419. Prieiga per internetą: &lt;http://link.springer-ny.</t>
  </si>
  <si>
    <t>[Sapagovas, Mifodijus]; [Štikonas, Artūras].   On the structure of the spectrum of a differential operator with a nonlocal condition // Differential equations. ISSN 0012-2661. Vol. 41, Iss. 7 (2005). p. 1010-1018. Prieiga per internetą: &lt;http://www.kluwer</t>
  </si>
  <si>
    <t>[V.Bartkutė], [L. Sakalauskas]. Vienalaikio trikdžio stochastinės aproksimacijos konvergavimas Lipšico funkcijų klasėje, ISSN 0132-2818 // Lieuvos matem. rink., 44(spec. nr.), 2004, p. 603-608.</t>
  </si>
  <si>
    <t>(vėluojanti) [Dagienė, Valentina].    Study of open software as environments and tools for e-learning // Pedagogika. ISSN 1392-0340. T. 80 (2005). p. 164-169. Prieiga per internetą: (http://www.vpu.lt/pedagogika&gt;.</t>
  </si>
  <si>
    <t>[Roma Šiugždaitė], [Saulius Norvaišas] Decision engineering in complex social-economical systems using self-organized criticality // Rapporti ISTISAN, International meeting. Complexity in the living: a problem-oriented approach : Rome, September 28-30, 20</t>
  </si>
  <si>
    <t>[Sakalauskas, Leonidas]; Scarelli, Antonino.    Stochastic modelling of preferences in finance // Advances in multicriteria decision aid = Progr?s en aide multicrit?re ? la décision. Bretagne, 2004. ISBN 2-9523875-0-8. p. 135-148. Prieiga per internetą: &lt;</t>
  </si>
  <si>
    <t>[Plikusas, Aleksandras]; Pumputis, Dalius.     Composite estimators for the sample and frame changing points // Workshop on survey sampling theory and methodology : June 17 - June 21, 2005, Vilnius, Lithuania. Vilnius : Statistikos departamentas prie Liet</t>
  </si>
  <si>
    <t>[Januškevičienė, Olga].    Optimal rates of convergence of second-degree polynomials in several metrics // Journal of Mathematical Sciences. ISSN 1072-3374. Vol. 138, no. 1 (2006). p. 5472-5479. Prieiga per internetą: (http://springerlink.metapress.com/op</t>
  </si>
  <si>
    <t>Levišauskas, Donatas; Galvanauskas, Vytautas; Simutis, Rimvydas; [Žilinskas, Antanas]; [Žilinskas, Julius].    Optimization of biomass production in fed-batch culture by feed and dilution control actions // Information technology and control. ISSN 1392-12</t>
  </si>
  <si>
    <t>[Dagienė, Valentina]; [Jevsikova, Tatjana].    Virtualiosios mokymosi aplinkos lokalizavimo požiūriu // Lietuvos matematikos rinkinys. ISSN 0132-2818. T. 45, spec. Nr. (2005). p. 197-202. Prieiga per internetą: &lt;http://www.mii.lt/index.php?siteaction=page</t>
  </si>
  <si>
    <t>Gadeikis, K.; [Paulauskas, Vygantas].    On the estimation of a changepoint in a tail index // Lithuanian mathematical journal. ISSN 0363-1672. Vol. 45, no. 3 (2005). p. 272-283. Prieiga per internetą: &lt;http://www.kluweronline.com/issn/0363-1672/contents&gt;</t>
  </si>
  <si>
    <t>[Minkevičius, Saulius].    On the full idle time in multiphase queueing systems // Lithuanian mathematical journal. ISSN 0363-1672. Vol. 45, no. 3 (2005). p. 299-314. Prieiga per internetą: &lt;http://www.kluweronline.com/issn/0363-1672/contents&gt;.</t>
  </si>
  <si>
    <t>A. Kurtinaitis, [F. Ivanauskas]. Finite difference solution methods for a system of the nonlinear Schrödinger equations, ISSN 1392-5113 // Nonlinear analysis:Modelling and Control,   9(3), 2004,    p. 247-258.</t>
  </si>
  <si>
    <t xml:space="preserve">[R. Januškevičius]. Apie Koši skirstinio charakterizaciją empirinio vidurkio savybėmis, ISSN 0132-2818 // Lietuvos matem. rink., 2004, 44(spec. nr.), p. 804 - 807. </t>
  </si>
  <si>
    <t xml:space="preserve">[E. Jasutienė], [L. Markauskaitė]. Atviro kodo VMA bendrojo lavinimo galimybių tyrimas, ISSN 1648-5831 // Lietuvos matem. rink., 44(spec. nr.), 2004, p. 281-286. </t>
  </si>
  <si>
    <t>J. Bareišis, [V. Kleiza]. Stiffness Center and Neutral Layer Direction Investigation Method and its Application to Asymmetric Multilayer Structural Elements, ISSN 1392-1207 // Mechanika,  4(48), 2004, p. 5-12.</t>
  </si>
  <si>
    <t>[Bagušytė, Lina]; [Lupeikienė, Audronė].    Programinio komponento ontologijos formalioji specifikacija // Lietuvos matematikos rinkinys. ISSN 0132-2818. T. 45, spec. Nr. (2005). p. 113-118. Prieiga per internetą: &lt;http://www.mii.lt/index.php?siteaction=p</t>
  </si>
  <si>
    <t>(vėluojanti)[Mačys, Juozas Juvencijus].    Analizinių funkcijų reikšmių iracionalumo klausimu // Matematika ir matematikos dėstymas - 2005 : konferencijos pranešimų medžiaga. Kaunas : Technologija, 2005. ISBN 9955-09-829-5. p. 25-30.</t>
  </si>
  <si>
    <t>[Pragarauskas, Henrikas].    Atsitiktiniai procesai ir laukai // Matematika Lietuvoje po 1945 metų. Vilnius : Matematikos ir informatikos institutas, 2006. ISBN 9986-680-32-8. p. 220-242.</t>
  </si>
  <si>
    <t xml:space="preserve">[A.   Kabašinskas],     [I. Belovas],        [L .Sakalauskas]. Stabiliųjų procesų taikymas finansų inžinerijoje,    ISBN 9955-09-588-1  //      Matematika     ir         matematikos modeliavimas 2004, Kaunas:Technologija, 2004, p. 8-13 </t>
  </si>
  <si>
    <t>[Maskeliūnas, Saulius].    R&amp;D situation of information and communication technologies in Lithuania // IST4BALT News Journal. ISSN 1816-8701. Vol. 3, September 2006 - August 2007. p. 14-18. Prieiga per internetą: &lt;http://www.ednes.org/ist4balt/materials/n</t>
  </si>
  <si>
    <t>1816-8701</t>
  </si>
  <si>
    <t>[Jasutienė, Eglė]; [Dagienė, Valentina].    Skaitmeniniai aplankai ir tinklaraščiai vertinant IKT kompetenciją // Informacijos mokslai. ISSN 1392-0561. T. 42-43 (2007). p. 37-42. Prieiga per internetą: &lt;http://www.leidykla.eu/mokslo-darbai/informacijos-mo</t>
  </si>
  <si>
    <t xml:space="preserve">Jasutienė Eglė </t>
  </si>
  <si>
    <t xml:space="preserve">[Krapavickaitė, Danutė].    Some model-based estimator for a finite population total // Computer data analysis and modeling : complex stochastic data and systems : proceedings of the Eighth international conference : Minsk, September 11-15, 2007. Vol. 2. </t>
  </si>
  <si>
    <t>[Putna, Vytautas].    Specialių skaitmeninių vaizdų atpažinimo problemos ir metodai // Informacinės technologijos 2007 : konferencijos pranešimų medžiaga / [Leidinio redakcinė kolegija: Rimantas Barauskas ... [et al.]]. ISSN 1822-6337. 2007. p. 471-475. P</t>
  </si>
  <si>
    <t xml:space="preserve">Putna Vytautas </t>
  </si>
  <si>
    <t>[Lupeikienė, Audronė]; [Giedrimas, Vaidas].    Component model and its formalisation for structural synthesis // Rigas tehniskas universitates zinatniskie raksti. 5. Ser. Datorzinatne. ISSN 1407-7493. Sej. 22 (2005) : Lietiškas datorsistemas. p. 169-180.</t>
  </si>
  <si>
    <t xml:space="preserve">L. Kazlauskas, V. Narkienė, [L. Markauskaitė]. The anglysis of the informatics exam of secondary education in Lithunia, ISSN 1648-5831 // Informatics in Education, 3(1), 2004, p. 43-54. </t>
  </si>
  <si>
    <t>[J. Mačys]. Funkcinės Koši lygties variantai, ISSN 0132-2818 // Lietuvos matem. rink., 44(spec. nr.), 2004, p. 487-491.</t>
  </si>
  <si>
    <t>[Pliuškevičius, Regimantas]; [Pliuškevičienė, Aida].    Decision procedure for a fragment of mutual belief logic with quantified agent variables // CLIMA - VI : Pre-proceedings of the 6th international workshop on computational logic in multi-agent system</t>
  </si>
  <si>
    <t>[Medvedev, Viktor]; [Dzemyda, Gintautas].    Vizualizavimui skirto neuroninio tinklo mokymosi greičio optimizavimas // Lietuvos matematikos rinkinys. ISSN 0132-2818. T. 45, spec. Nr. (2005). p. 426-431. Prieiga per internetą: &lt;http://www.mii.lt/index.php?</t>
  </si>
  <si>
    <t>Felinskas G.</t>
  </si>
  <si>
    <t>Navickas G.</t>
  </si>
  <si>
    <t>Kligienė N.</t>
  </si>
  <si>
    <t>Saulevičius D.</t>
  </si>
  <si>
    <t>Skirpauskas M.</t>
  </si>
  <si>
    <t>Kazlauskas K.</t>
  </si>
  <si>
    <t>Kazlauskas J.</t>
  </si>
  <si>
    <t>Norvidas S.</t>
  </si>
  <si>
    <t>Surgailis D.</t>
  </si>
  <si>
    <t>Pavardė, v.</t>
  </si>
  <si>
    <t>[Dubickas, Artūras]; Smyth, C.J.   Length of the sum and product of algebraic numbers // Mathematical notes. ISSN 0001-4346. Vol. 77, Iss. 5-6 (2005). p. 787-793. Prieiga per internetą: &lt;www.swetswise.com/link/access_db?issn=0001-4346&gt;.</t>
  </si>
  <si>
    <t>Kavaliauskas, Mindaugas; [Rudzkis, Rimantas].   Multivariate data clustering for the Gaussian mixture model // Informatica. ISSN 0868-4952. Vol. 16, Iss. 1 (2005). p. 61-74. Prieiga per internetą: &lt;http://www.vtex.lt/informatica/Contents.htm&gt;.</t>
  </si>
  <si>
    <t xml:space="preserve">Podlipskytė, Aurelija; Varoneckas, Giedrius; [Žilinskas, Antanas].    Visualization of sleep stages using multidimensional scaling of heart rate data during sleep // The 8nd international conference on pattern recognition and image processing PRIP'2005 : </t>
  </si>
  <si>
    <t xml:space="preserve">[S. Laurinčiukaitė]. On different kinds of speech units based isolated words recognition of Lithuanian language // The First Baltic Conference: Human language technologies - The Baltic Perspective.  Riga, Latvia, April 21-22, Data Media Group, SIA "DMG", </t>
  </si>
  <si>
    <t>[Sakalauskaitė, Jūratė].    Sequent calculi for branching time temporal logics of knowledge and belief // Informatica. ISSN 0868-4952. Vol. 18, Iss. 1 (2007). p. 103-114. Prieiga per internetą: &lt;http://www.mii.lt/Informatica/&gt;.</t>
  </si>
  <si>
    <t xml:space="preserve">Sakalauskaitė Jūratė </t>
  </si>
  <si>
    <t>[Laurinčiukaitė, Sigita]; Šilingas, Darius; [Skripkauskas, Mantas]; [Telksnys, Adolfas Laimutis].    Lithuanian continous speech corpus LRN 0.1: design and potential applications // Information technology and control. ISSN 1392-124X. Vol. 35, no. 4 (2006)</t>
  </si>
  <si>
    <t>Varoneckas, Audrius; [Žilinskas, Antanas]; [Žilinskas, Julius].    Multidimensional scaling using parallel genetic algorithm // Series on computers and operations research. Vol. 7. Computer aided methods in optimal design and operations. New Jersey ... [e</t>
  </si>
  <si>
    <t>[Š. Raudys].  Survival of intelligent agents in changing environments. Lecture Notes in Artificial intelligence, ISSN 0302-9743 //  Springer-Verlag, 3070, 2004, p. 109-117.</t>
  </si>
  <si>
    <t>[S. Raudys], D. Young. Results in statistical discriminant analysis: A review of the former Soviet Union literature, ISSN 0047-259X // Journal of Multivariate Analysis. 89, 2004, p. 1-35.</t>
  </si>
  <si>
    <t>[L. Sakalauskas]. Application of the Monte-Carlo method to nonlinear stochastic optimization with linear constraints, ISSN 0868-4952 // Informatica, 15(2), 2004,  p. 271-282.</t>
  </si>
  <si>
    <t>Bibliografinis_aprasas_rus</t>
  </si>
  <si>
    <t>R. Čiupaila, Ž. Jasevičiūtė, [M. Sapagovas].  On  the eigenvalue problem for one-dimensial differential operator with nonlocal integral condition, ISSN 1392-5113 // Nonlinear analysis: Modelling and Control, 9(2), 2004, p. 109-116.</t>
  </si>
  <si>
    <t>[M. Sapagovas], [A. Štikonas], [O. Štikonienė]. Čebyševo iteracinis metodas uždaviniui su nelokaliąja kraštine sąlyga, ISSN 0132-2818 // Lietuvos matem. rink.,  44(spec. nr.),  2004,   p. 665- 669.</t>
  </si>
  <si>
    <t xml:space="preserve">[J. Skūpienė]. Vieno kompiuterinės geometrijos uždavinio variacijos, ISSN 1648-5831 // Lietuvos matem. rink., 44(spec. nr.), 2004, p. 363-368. </t>
  </si>
  <si>
    <t>[R. Rudzkis], R. Kvedaras. Econometric modeling of the impact of the EU integration on the Lithuanian economy, ISBN 985-445-492-4 // Procedings of the Seventh International Conference „Computer Data Analysis and Modeling, Robustness and Computer Intensive</t>
  </si>
  <si>
    <t>Dagienė, Valentina; [Jasutienė, Eglė].    Developing dynamic sketches for teaching mathematics in basic schools // Proceedings of the Seventeenth ICMI study conference "Technology Revisited" : Hanoi university of technology, December 3-8, 2006 [Elektronin</t>
  </si>
  <si>
    <t>6</t>
  </si>
  <si>
    <t>[M. Kavaliauskas], [R. Rudzkis]. The Projection-based Estimation of the Gaussian Mixture Parameters, ISBN 985-445-492-4 // Procedings of the Seventh International Conference „Computer Data Analysis and Modeling, Robustness and Computer Intensive Methods",</t>
  </si>
  <si>
    <t>Baronas, Romas; [Ivanauskas, Feliksas]; Kulys, Juozas.    Numerical modelling of biosensors with perforated and selective membranes // Proceedings of the 10th international conference mathematical modelling and analysis 2005 and 2nd international conferen</t>
  </si>
  <si>
    <t>[Jevsikova, Tatjana].    Localization and internationalization of web-based learning environment // Lecture notes in computer science. ISSN 0302-9743. Vol. 4226 (2006). p. 310-318. Prieiga per internetą: (http://www.springerlink.com/link.asp?id=105633&gt;.</t>
  </si>
  <si>
    <t>[Pileckas, Konstantinas]; Zaleskis, Linas.    Weighted coercive estimates of solutions to the Stokes problem in parabolically growing layer // Asymptotic analysis. ISSN 0921-7134. Vol. 54, no. 3-4 (2007). p. 211-233. Prieiga per internetą: &lt;http://www.ios</t>
  </si>
  <si>
    <t>[Juodis, Mindaugas].    A Beveridge-Nelson filters for the self normalization // Lietuvos matematikos rinkinys. ISSN 0132-2818. T. 47, spec. Nr. (2007). p. 522-525. Prieiga per internetą: &lt;http://www.mii.lt/index.php?siteaction=pages.browse&amp;page=lmj_lt&amp;la</t>
  </si>
  <si>
    <t>MatSciNet; CIS: current index to statistics; VINITI; Zentralblatt MATH.</t>
  </si>
  <si>
    <t>Gaidamauskaitė, E.; [Baronas, Romas].    A comparison of finite difference schemes for computational modelling of biosensors // Nonlinear analysis: modelling and control. ISSN 1392-5113. Vol. 12, no. 3 (2007). p. 359-369. Prieiga per internetą: &lt;http://ww</t>
  </si>
  <si>
    <t>1392-5113</t>
  </si>
  <si>
    <t>INSPEC; Neurosciences Abstracts; Biological Sciences Database (CSA).</t>
  </si>
  <si>
    <t>Celov, Dmitrij; [Leipus, Remigijus]; Kvedaras, Virmantas.    Agreguotų AR(1) procesų autoregresijos parametro tankio vertinimo metodų palyginimas // Lietuvos matematikos rinkinys. ISSN 0132-2818. T. 47, spec. Nr. (2007). p. 508-516. Prieiga per internetą:</t>
  </si>
  <si>
    <t>[Minkevičius, Saulius].    Application of a limit theorem in the open queueing networks // WSEAS transactions on circuits and systems. ISSN 1109-2734. Vol. 6, Iss. 3 (2007). p. 342-347. Prieiga per internetą: &lt;http://www.worldses.org/journals/circuits/ind</t>
  </si>
  <si>
    <t>1109-2734</t>
  </si>
  <si>
    <t>INSPEC; CSA Technology Research Database; Mechanical &amp; Transportation Engineering Abstracts.</t>
  </si>
  <si>
    <t>[Dzemydienė, Dalė]; Tankelevičienė, Lina.    Nuotolinio bendradarbiavimo architektūros projektavimas grindžiamas skirtingais ontologiniais lygmenimis // Informacinės technologijos 2005 : konferencijos pranešimų medžiaga [2005 sausio 26-27 d., Kaunas, Liet</t>
  </si>
  <si>
    <t>[Zajančkauskienė, Lina].    Distance education at secondary school. Creation and management of e-courses using ATutor // Information technologies at school : 2nd intrenational conference Informatics in secondary schools: evolution and perspectives : Novem</t>
  </si>
  <si>
    <t>Podlipskytė, Aurelija; [Žilinskas, Antanas]; Varoneckas, Giedrius.    Biomedicininių duomenų vizualizacija daugiamačių skalių metodu // Biomedicininė inžinerija : tarptautinės konferencijos pranešimų medžiaga : [2005 m. spalio 27-28 d., Kaunas]. Kaunas, 2</t>
  </si>
  <si>
    <t>[Karbauskaitė, Rasa]; [Dzemyda, Gintautas].    Multidimensionad data projection algorithms saving calculations of distances // Information technology and control. ISSN 1392-124X. Vol. 35, no. 1 (2006). p. 57-64. Prieiga per internetą: (http://itc.ktu.lt&gt;.</t>
  </si>
  <si>
    <t>[Bernatavičienė, Jolita]; [Dzemyda, Gintautas]; [Kurasova, Olga]; [Marcinkevičius, Virginijus]; [Medvedev, Viktor].    The problem of visual analysis of multidimensional medical data // Springer optimization and its applications. Vol. 4. Models and algori</t>
  </si>
  <si>
    <t>[Norvidas, Saulius].    Extremal interpolation in a Bernstein space // Lithuanian mathematical journal. ISSN 0363-1672. Vol. 45, no. 3 (2005). p. 315-323. Prieiga per internetą: &lt;http://www.kluweronline.com/issn/0363-1672/contents&gt;.</t>
  </si>
  <si>
    <t xml:space="preserve">Juodis Mindaugas </t>
  </si>
  <si>
    <t>[V. Šaltenis]. Daugiamačių duomenų netolygumo analizės ypatybės, ISSN 0132-2818 // Lietuvos matem. rink., 44,(spec.nr.), 2004, p. 670-675.</t>
  </si>
  <si>
    <t xml:space="preserve">S. Pečiulytė, [O. Štikonienė], [A. Štikonas]. Apie vieno stacionariojo uždavinio su nelokaliąja integraline kraštine sąlyga spektrą, ISSN 0132-2818 // Lietuvos matem. rink.,  44(spec. nr.), 2004, p. 655- 659. </t>
  </si>
  <si>
    <t>[V. Dagienė], [V. Dagys]. Algoritmavimo uždavinių sprendimų vertinimo problemos, ISSN 1648-5831 // Lietuvos matem. rink., 44(spec. nr.), 2004, p. 262-266.</t>
  </si>
  <si>
    <t>[Čiukšys, Donatas]; [Čaplinskas, Albertas].    Modelling of reusable business processes: an ontology-based approach // Advances in information systems development: bridging the gap between academia and industry : [Proceedings of the 14th international con</t>
  </si>
  <si>
    <t>[Minkevičius, Saulius]; Kulvietis, Genadijus.    Reliability in computer networks // System modeling and optimization : proceedings of the 22nd IFIP TC7 conference held from July 18-22, 2005, in Turin, Italy. Boston : Springer, 2006. ISBN 0-387-32774-6. p</t>
  </si>
  <si>
    <t>[V. Dagienė], [G. Grigas]. Aiškinamojo kompiuterinės leksikos žodyno sudarymo principai, ISSN 1648-5831 // Lietuvos matem. rink., 44(spec. nr.), 2004, p. 267-270.</t>
  </si>
  <si>
    <t>[Dzemydienė, Dalė]; Kažemikaitienė, Eglė.    Ontology-based decision support system for crime investigation processes // Information systems development: advances in theory, practice, and education. New York : Springer, 2005. ISBN 0-387-25026-3. p. 427-43</t>
  </si>
  <si>
    <t>[Mockus, Jonas].    Experimental investigation of distance graduate studies of the open source environment by models of optimal sequential decisions and the Bayesian approach // Springer optimization and its applications. Vol. 4. Models and algorithms for</t>
  </si>
  <si>
    <t>[Šaltenis, Vydūnas].    Global optimization of network length and simulation of film evolution // Springer optimization and its applications. Vol. 4. Models and algorithms for global optimization. New York : Springer, 2007. ISBN 0-387-36720-9. p. 157-170.</t>
  </si>
  <si>
    <t>[Žilinskas, Julius]; Bogle, Ian David Lockhart.    A survey of methods for the estimation ranges of functions using interval arithmetic // Springer optimization and its applications. Vol. 4. Models and algorithms for global optimization. New York : Spring</t>
  </si>
  <si>
    <t>0925-5001</t>
  </si>
  <si>
    <t>Baravykaitė, Milda; Čiegis, Raimondas; [Žilinskas, Julius].    Template realization of generalized branch and bound algorithm // Mathematical modelling and analysis. ISSN 1392-6292. Vol. 10, Nr. 3 (2005). p. 217-236. Prieiga per internetą: &lt;http://www.vtu</t>
  </si>
  <si>
    <t>[С. Руткаускас]. О задаче Дирихле для системы вырождающихся в точке эллиптических уравнений в классе ограниченных функций, ISSN 0132-2818 // Lietuvos  matem. rink. , 44(1),  2004, p.104-111.</t>
  </si>
  <si>
    <t>[L. Stupelis]. Исследование конвективных течений в электромагнитном поле, ISSN 0132-2818 // Lietuvos matem. rink. 44(4), 2004, p. 1-53.</t>
  </si>
  <si>
    <t>[Čaplinskas, Albertas].    Aspektai ir turinių atskyrimas informacinėse sistemose // Lietuvos matematikos rinkinys. ISSN 0132-2818. T. 45, spec. Nr. (2005). p. 124-128. Prieiga per internetą: &lt;http://www.mii.lt/index.php?siteaction=pages.browse&amp;page=lmj_l</t>
  </si>
  <si>
    <t>[Bružaitė, Kristina]; [Vaičiulis, Marijus].    Asymptotic independence of distant partial sums of linear processes // Lithuanian mathematical journal. ISSN 0363-1672. Vol. 45, no. 4 (2005). p. 387-404. Prieiga per internetą: &lt;http://www.kluweronline.com/i</t>
  </si>
  <si>
    <t>[Dagys, Viktoras]; [Dagienė, Valentina]; [Grigas, Gintautas].    Teaching algorithms and programming by distance: quarter century's activity in Lithuania // Information technologies at school : 2nd intrenational conference Informatics in secondary schools</t>
  </si>
  <si>
    <t>Opmanis, Martiņš; [Dagienė, Valentina]; Truu, Ahto.    Task types at "Beaver" contests // Information technologies at school : 2nd intrenational conference Informatics in secondary schools: evolution and perspectives : November 7-11, 2006, Vilnius, Lithua</t>
  </si>
  <si>
    <t>Žilinskas A.</t>
  </si>
  <si>
    <t>Pileckas K.</t>
  </si>
  <si>
    <t>Bentkus V.</t>
  </si>
  <si>
    <t>Mačys J.</t>
  </si>
  <si>
    <t>Sunklodas J.</t>
  </si>
  <si>
    <t>Raudys Š.</t>
  </si>
  <si>
    <t>Bartkutė V.</t>
  </si>
  <si>
    <t>Krapavickaitė D.</t>
  </si>
  <si>
    <t>Manstavičius E.</t>
  </si>
  <si>
    <t>Ivanauskas F.</t>
  </si>
  <si>
    <t>Grigelionis B.</t>
  </si>
  <si>
    <t>Gečiauskas E.</t>
  </si>
  <si>
    <t>Čaplinskas A.</t>
  </si>
  <si>
    <t>Kubilius K.</t>
  </si>
  <si>
    <t>Račkauskas A.</t>
  </si>
  <si>
    <t>Bloznelis M.</t>
  </si>
  <si>
    <t>Alonderis R.</t>
  </si>
  <si>
    <t>Plikusas A.</t>
  </si>
  <si>
    <t>Žilinskas J.</t>
  </si>
  <si>
    <t>Jukna S.</t>
  </si>
  <si>
    <t>Januškevičienė O.</t>
  </si>
  <si>
    <t>Šiaulys J.</t>
  </si>
  <si>
    <t>Rudzkis R.</t>
  </si>
  <si>
    <t>Macys, Juozas Juvencijus].    Новое доказательство леммы Эйлера // Matemaatika opetamine ja selle perspektiivid : 7. rahvusvaheline konverents : 12.-13. mai 2006 : artiklite kogumik = Teaching mathematics: retrospective and perspectives : 7th internationa</t>
  </si>
  <si>
    <t>[Dzemydienė, Dalė]; Kažemikaitienė, Eglė.    Development of the component-bazed knowledge management system for assistance in crime investigation processes // BIS 2005 : Proceedings of 8th internacional conference on business information systems : Poznan,</t>
  </si>
  <si>
    <t>[Rutkauskas, Stasys].    Dirichlet type problem for the system of elliptic equations, which order degenerate at a line // Proceedings of the 10th international conference mathematical modelling and analysis 2005 and 2nd international conference computatio</t>
  </si>
  <si>
    <t>[Jukna, Stasys].    Disproving the single level conjecture // SIAM journal on computing. ISSN 0097-5397. Vol. 36, Iss. 1 (2006). p. 83-98. Prieiga per internetą: (http://www.siam.org/journals/sicomp.php&gt;.</t>
  </si>
  <si>
    <t>[Žilinskas, Antanas]; Fraga, Eric S.; Mackutė, Aušra.    Data analysis and visualisation for robust multi-criteria process optimisation // Computers &amp; Chemical Engineering. ISSN 0098-1354. Vol. 30, iss. 6-7 (2006). p. 1061-1071. Prieiga per internetą: (ht</t>
  </si>
  <si>
    <t>Giraitis, Liudas; [Leipus, Remigijus]; Philippe, Anne.    A test for stationarity versus trends and unit roots for a wide class of dependent errors // Econometric theory. ISSN 0266-4666. Vol. 22, Iss. 6 (2006). p. 989-1029. Prieiga per internetą: (http://</t>
  </si>
  <si>
    <t>[Bernatavičienė, Jolita]; [Dzemyda, Gintautas]; [Kurasova, Olga]; [Marcinkevičius, Virginijus].    Optimal decisions in combining the SOM with nonlinear projection methods // European Journal of Operational Research. ISSN 0377-2217. Vol. 173, iss. 3 (2006</t>
  </si>
  <si>
    <t>[Dzemyda, Gintautas]; [Kurasova, Olga].    Heuristic approach for minimizing the projection error in the integrated mapping // European Journal of Operational Research. ISSN 0377-2217. Vol. 171, iss. 3 (2006). p. 859-878. Prieiga per internetą: (http://ww</t>
  </si>
  <si>
    <t>Baronas R.</t>
  </si>
  <si>
    <t>Dzemyda G.</t>
  </si>
  <si>
    <t>Minkevičius S.</t>
  </si>
  <si>
    <t>Paulauskas V.</t>
  </si>
  <si>
    <t>Pabarškaitė Ž.</t>
  </si>
  <si>
    <t>Raudys A.</t>
  </si>
  <si>
    <t>Pragarauskas H.</t>
  </si>
  <si>
    <t>Astrauskas A.</t>
  </si>
  <si>
    <t>Ruzgas T.</t>
  </si>
  <si>
    <t>Lipeika A.</t>
  </si>
  <si>
    <t>Pumputis D.</t>
  </si>
  <si>
    <t>Kleiza V.</t>
  </si>
  <si>
    <t>Sapagovas M.</t>
  </si>
  <si>
    <t>Laurinčiukaitė S.</t>
  </si>
  <si>
    <t>Radavičius M.</t>
  </si>
  <si>
    <t>Leipus R.</t>
  </si>
  <si>
    <t>Kurilovas E.</t>
  </si>
  <si>
    <t>Dagienė V.</t>
  </si>
  <si>
    <t>Jankauskas J.</t>
  </si>
  <si>
    <t>Vaičiulis M.</t>
  </si>
  <si>
    <t>Kaunietis, Irmantas; Šimkus, Remigijus; Laurinavičius, Valdas; [Ivanauskas, Feliksas].    Apparent parameters of enzymatic plate-gap electrode // Nonlinear analysis: modelling and control. ISSN 1392-5113. Vol. 10, No. 3 (2005). p. 211-221. Prieiga per int</t>
  </si>
  <si>
    <t>Dabulytė, Jurgita; [Ivanauskas, Feliksas].    Application of the total approximation method for the investigation of the temperature regime of a polychromatic solid-state lamp // Nonlinear analysis: modelling and control. ISSN 1392-5113. Vol. 10, No. 2 (2</t>
  </si>
  <si>
    <t xml:space="preserve">[Bernatavičienė, Jolita]; Šaltenis, Vydūnas.    Correction of distances in the visualization of multidimensional data // Series on computers and operations research. Vol. 7. Computer aided methods in optimal design and operations. New Jersey ... [etc.] : </t>
  </si>
  <si>
    <t>[V. Kleiza], R. Laurikietytė. Daugiasluoksnio strypo mechaninių parametrų skaičiavimo algoritmas ir jo realizacija, ISSN 0132-2818 // Lietuvos matem. rink.,  44(spec. nr.), 2004,    p. 298-303.</t>
  </si>
  <si>
    <t>[V. Kleiza], J. Bareišis. Daugiasluoksnio konstrukcinio elemento optimizavimas tampriai plastinėje zonoje, ISSN 0132-2818 // Lietuvos matem. rink.,  44(spec. nr.), p.  634- 638.</t>
  </si>
  <si>
    <t>Vilkienė M.</t>
  </si>
  <si>
    <t>Kurilovas J.</t>
  </si>
  <si>
    <t>Dagys V.</t>
  </si>
  <si>
    <t>Darbėnas Ž.</t>
  </si>
  <si>
    <t>Kaukėnas J.</t>
  </si>
  <si>
    <t>[Medvedev, Viktor]; [Dzemyda, Gintautas].    Retraining of the SAMANN network // SOFSEM 2006: theory and practice of computer science : 32nd conference on current trends in theory and practice of computer science : M???n, Czech Republic, January 2006 : Pr</t>
  </si>
  <si>
    <t>Pareigos</t>
  </si>
  <si>
    <t>PSIS</t>
  </si>
  <si>
    <t>DAS</t>
  </si>
  <si>
    <t>vyriaus.m.d.</t>
  </si>
  <si>
    <t>F</t>
  </si>
  <si>
    <t>vyr.m.d.</t>
  </si>
  <si>
    <t>[Treigys, Povilas].    Automatinis regos nervo disko atpažinimas akių dugno nuotraukose // Informacinės technologijos 2005 : konferencijos pranešimų medžiaga [2005 sausio 26-27 d., Kaunas, Lietuva]. 2. Kaunas : Technologija, 2005. ISBN 9955-09-788-4. p. 7</t>
  </si>
  <si>
    <t>[Dzemyda, Gintautas]; [Medvedev, Viktor].    Daugiamačius duomenis vizualizuojančio neuroninio tinklo permokymo strategijos // Informacijos mokslai. ISSN 1392-0561. T. 34 (2005). p. 263-267. Prieiga per internetą: &lt;http://www.tzc.vu.lt/im&gt;.</t>
  </si>
  <si>
    <t>[R. Pliuškevičius], [A. Pliuškevičienė]. Decision procedure for a fragment of temporal  logic of belief and  actions  with quantified agent and action variables, ISSN 1109-9305 // Annals of Mathematics,  Computing &amp;  Teleinformatics,  1 (2),  2004,   p. 5</t>
  </si>
  <si>
    <t xml:space="preserve">dokt. </t>
  </si>
  <si>
    <t>APS</t>
  </si>
  <si>
    <t>inž.progr.</t>
  </si>
  <si>
    <t>IMS</t>
  </si>
  <si>
    <t>S</t>
  </si>
  <si>
    <t>emeritas</t>
  </si>
  <si>
    <t>[Belovas, Igoris]; [Kabašinskas, Audrius]; [Sakalauskas, Leonidas].    A study of stable models of stock markets // Information technology and control. ISSN 1392-124X. Vol. 35, no. 1 (2006). p. 34-56. Prieiga per internetą: (http://itc.ktu.lt&gt;.</t>
  </si>
  <si>
    <t xml:space="preserve">Philippe, Anne; [Surgailis, Donatas]; Viano, Marie-Claude.    Almost periodically correlated processes with long memory // Lecture notes in statistics. Vol. 187. Dependence in probability and statistics. New York : Springer, 2006. ISBN 978-0-387-31741-0. </t>
  </si>
  <si>
    <t>[Jukna, Stasys].   On the P versus NP intersected with co-NP question in communication complexity // Information processing letters. ISSN 0020-0190. Vol. 96, Iss. 6 (2005). p. 202-206. Prieiga per internetą: &lt;http://www.elsevier.com/wps/find/journaldescri</t>
  </si>
  <si>
    <t>[Pileckas, Konstantinas].   On the behavior of a nonstationary Poiseuille solution as t -&gt;infinity // Siberian mathematical journal. ISSN 0037-4466. Vol. 46, Iss. 4 (2005). p. 707-716. Prieiga per internetą: &lt;http://www.springerlink.com/link.asp?id=106496</t>
  </si>
  <si>
    <t>0167-7152</t>
  </si>
  <si>
    <t>[V. Balys], [R. Rudzkis]. Stochastic models for keyphrase assignment, ISBN 985-445-492-4 // Procedings of the Seventh International Conference „Computer Data Analysis and Modeling, Robustness and Computer Intensive Methods",  2, Minsk, BSU, 2004,  p.118-1</t>
  </si>
  <si>
    <t>[V. Bartkute], [L. Sakalauskas]. Order statistics for testing optimality in stochastic optimisation, ISBN 985-445-492-4 // Procedings of the Seventh International Conference „Computer Data Analysis and Modeling, Robustness and Computer Intensive Methods",</t>
  </si>
  <si>
    <t xml:space="preserve">[A. Kabašinskas], [I. Belovas], [L. Sakalauskas]. Estimation of stable models by maximal likelihood and robust methods, ISBN 985-445-492-4 // Procedings of the Seventh International Conference „Computer Data Analysis and Modeling, Robustness and Computer </t>
  </si>
  <si>
    <t>[Raudys, Aistis].   Accuracy of MLP based data visualization used in oil prices forecasting task // Lecture notes in computer science. ISSN 0302-9743. Vol. 3617 (2005). p. 761-769. Prieiga per internetą: &lt;http://www.springerlink.com/link.asp?id=105633&gt;.</t>
  </si>
  <si>
    <t>[Žilinskas, Julius].   Comparison of packages for interval arithmetic // Informatica. ISSN 0868-4952. Vol. 16, Iss. 1 (2005). p. 145-154. Prieiga per internetą: &lt;http://www.vtex.lt/informatica/Contents.htm&gt;.</t>
  </si>
  <si>
    <t>[Pupeikiene, Lina]; [Mockus, Jonas].    School schedule optimisation program // Information technology and control. ISSN 1392-124X. Vol. 34, no. 2 (2005). p. 161-170. Prieiga per internetą: &lt;http://itc.ktu.lt&gt;.</t>
  </si>
  <si>
    <t>[O. Štikonienė], R. Čiegis, A. Stankus. A mathematical model of the cardiovascular system, ISBN 3-540-40113-X // A. Buikis et al. (Eds.), Progress in Industrial Mathematics at ECMI 2002, Vol. 5, Springer, 2004, p. 381-385.</t>
  </si>
  <si>
    <t>[V. Bentkus], G. Pap, M. van Zuijlen. Confidence bounds for a parameter. Hungarian applied mathematics and computer applications, ISSN 0895-7177 // Math. Comput. Modelling. 2003, 38(7-9), p. 727-737.</t>
  </si>
  <si>
    <t>[L. Stupelis]. The MHD equations in the case of low conductivity, ISSN 1468-1218  // Nonlinear Analysis: Real World Applications, 5, 2004, p. 1-32.</t>
  </si>
  <si>
    <t>[D. Surgailis]. Stable limit of sums of bounded functions of long memory moving average with finite variance, ISSN 1350-7265 // Bernoulli, 10, 2004, p. 327-355.</t>
  </si>
  <si>
    <t>Šiugždaitė R.</t>
  </si>
  <si>
    <t>Norvaišas S.</t>
  </si>
  <si>
    <t>Statulevičius V.</t>
  </si>
  <si>
    <t>Tiešis V.</t>
  </si>
  <si>
    <t>Laukaitis A.</t>
  </si>
  <si>
    <t>Baltrūnas A.</t>
  </si>
  <si>
    <t>Lapkauskaitė L.</t>
  </si>
  <si>
    <t>Markauskaitė L.</t>
  </si>
  <si>
    <t xml:space="preserve">Norvaišas S. </t>
  </si>
  <si>
    <t>Kavaliauskas M.</t>
  </si>
  <si>
    <t>Filipovič M.</t>
  </si>
  <si>
    <t>Suklodas J.</t>
  </si>
  <si>
    <t>Lipeikienė J.</t>
  </si>
  <si>
    <t>Alkauskas G.</t>
  </si>
  <si>
    <t>Ošmianskij V.</t>
  </si>
  <si>
    <t>Čiukšys D.</t>
  </si>
  <si>
    <t>Aleškevičienė A.</t>
  </si>
  <si>
    <t>[Bartkutė, Vaida]; [Sakalauskas, Leonidas].    Pozicinių statistikų taikymas tiriant modeliuojamojo pokyčio stochastinės aproksimacijos algoritmo optimalumą // Informacijos mokslai. ISSN 1392-0561. T. 34 (2005). p. 136-141. Prieiga per internetą: &lt;http://</t>
  </si>
  <si>
    <t>[Maskeliūnas, Saulius].    Research &amp; development in information and communication technologies in Lithuania // 1st IT STAR Workshop on R&amp;D in Information and Communication Technology : 11 November 2006, Bratislava, Slovakia [Elektroninis išteklius]. , 20</t>
  </si>
  <si>
    <t>D. Šilingas,[L. Telksnys]. Specifics of Hidden Markov Model for Larger Vocabulary Continous  Speech Recognition, ISSN 0868-4952 // Informatica, 15(1), 2004, p. 93-110.</t>
  </si>
  <si>
    <t>[A. Žilinskas]. Hybrid Search hor optimum in a small implicitly defined region, ISSN 0324-8569 // Control and Cybernetics, 33(4), 2004, p. 1007-1018.</t>
  </si>
  <si>
    <t>[V.Balys], [R.Rudzkis].Mokslo terminų aplinkų modelių taikymas straipsnių klasifikavime, ISSN 0132-2818 // Lietuvos  matem. rink., 44(spec. nr.), 2004, p.537-541.</t>
  </si>
  <si>
    <t>[Paliulionienė, Laima].    Žinių bazių lyginamoji analizė: sistemos architektūra // Lietuvos matematikos rinkinys. ISSN 0132-2818. T. 46, spec. Nr. (2006). p. 107-111. Prieiga per internetą: (http://www.mii.lt/index.php?siteaction=pages.browse&amp;page=lmj_lt</t>
  </si>
  <si>
    <t>[Pliuškevičienė, Aida].    Specialization of derivations in modal logic S5 // Lietuvos matematikos rinkinys. ISSN 0132-2818. T. 46, spec. Nr. (2006). p. 242-246. Prieiga per internetą: (http://www.mii.lt/index.php?siteaction=pages.browse&amp;page=lmj_lt&amp;lang=</t>
  </si>
  <si>
    <t>[Pliuškevičius, Regimantas].    Logic of knowledge with infinitely many agents // Lietuvos matematikos rinkinys. ISSN 0132-2818. T. 46, spec. Nr. (2006). p. 247-252. Prieiga per internetą: (http://www.mii.lt/index.php?siteaction=pages.browse&amp;page=lmj_lt&amp;l</t>
  </si>
  <si>
    <t>Gudlevičienė, Živilė; Didžiapetrienė, Janina; Sužiedėlis, Kęstutis; [Lapkauskaitė, Laura].    Žmogaus papilomos viruso, jo tipų ir variantų tyrimai // Medicina. ISSN 1010-660X. T. 41, Nr. 11 (2005). p. 910-915. Prieiga per internetą: &lt;http://medicina.kmu.</t>
  </si>
  <si>
    <t>J. Artamonova, [R. Leipus]. Obligacijų rinkos modeliavimas trinominio medžio pagalba, ISSN 0132-2818 // Lietuvos matem. rink., 44(spec. nr.), 2004, p. 597-602.</t>
  </si>
  <si>
    <t>skirtumas</t>
  </si>
  <si>
    <t>2007.12.05 planuoti balai</t>
  </si>
  <si>
    <t>2008.11 užskaityti balai</t>
  </si>
  <si>
    <t>[Medvedev, Viktor]; [Dzemyda, Gintautas].    SAMANN neuroninio tinklo mokymo problemos // Informacinės technologijos 2005 : konferencijos pranešimų medžiaga [2005 sausio 26-27 d., Kaunas, Lietuva]. 2. Kaunas : Technologija, 2005. ISBN 9955-09-788-4. p. 39</t>
  </si>
  <si>
    <t>[Žilinskas, Julius]; Bogle, Ian David Lockhart.    Stochastic global optimisation in chemical engineering // 7th World congress of chemical engineering [Elektronis išteklius] : SECC Glasgow, Scotland : 10-14 July 2005 : congress manuscripts. Glasgow, 2005</t>
  </si>
  <si>
    <t>balai</t>
  </si>
  <si>
    <t>[Jukna, Stasys].    Disproving the single level conjecture // Electronic Colloquium on Computational Complexity, Reports [Elektroninis išteklius]. ISSN 1433-8092. TR05-021. p. 1 html (17 p.). Prieiga per internetą: &lt;http://eccc.uni-trier.de/eccc/&gt;.</t>
  </si>
  <si>
    <t>[R. Tumasonis], [G. Dzemyda]. Dažnų sekų paieška didelėse duomenų bazėse, panaudojant elementų pasirodymo tikimybes, ISBN 9955-09-588-1 // Informacinės technologijos'2004. Konferencijos pranešimų medžiaga, Kaunas:Technologija, 2004, p. 338-343.</t>
  </si>
  <si>
    <t>[Žilinskas, Antanas]; [Žilinskas, Julius].   On efficiency of tightening bounds in interval global optimization // Lecture notes in computer science. ISSN 0302-9743. Vol. 3732 (2005). p. 197-205. Prieiga per internetą: &lt;http://www.springerlink.com/link.as</t>
  </si>
  <si>
    <t>[Rudzkis, Rimantas]; [Balys, Vaidas]; Hazewinkel, Michiel.    Stochastic modelling of scientific terms distribution in publications // Lecture notes in artificial intelligence. ISSN 0302-9743. Vol. 4108 (2006). p. 152-164. Prieiga per internetą: (http://s</t>
  </si>
  <si>
    <t>[Šaltenis, Vydūnas].    Constrained optimization of the stress function for Multidimensional scaling // Lecture Notes in Computer Science. ISSN 0302-9743. Vol. 3991 (2006). p. 704-711. Prieiga per internetą: (http://www.springerlink.com/link.asp?id=105633</t>
  </si>
  <si>
    <t>1424-8220</t>
  </si>
  <si>
    <t>[M. Kavaliauskas], [T. Ruzgas]. Gauso skirstinių mišinių klasterizavimas taikant neparametrinius metodus, ISBN 9955-09-616-0 // Konferencijos pranešimų medžiaga: Matematika ir matematikos modeliavimas, Kaunas:Technologija, 2004, p. 14-19.</t>
  </si>
  <si>
    <t>Jesevičiūtė Ž.</t>
  </si>
  <si>
    <t>Kvedaras B.</t>
  </si>
  <si>
    <t>[G. Tamulevicius], [A. Lipeika]. Dynamic time warping based speech recognition system // The First Baltic Conference: Human language technologies - The Baltic Perspective.  Riga, Latvia, April 21-22, Data Media Group, SIA "DMG",  2004, p. 156-161.</t>
  </si>
  <si>
    <t>[Dagienė, Valentina]; [Grigas, Gintautas].    Quantitative evaluation of the process of open source software localization // Informatica. ISSN 0868-4952. Vol. 17, Iss. 1 (2006). p. 3-12. Prieiga per internetą: (http://www.vtex.lt/informatica/Contents.htm&gt;</t>
  </si>
  <si>
    <t>Doukhan, Paul; Lang, Gabriel; [Surgailis, Donatas]; Viano, Marie-Claude.   Functional limit theorem for the empirical process of a class of bernoulli shifts with long memory // Journal of theoretical probability. ISSN 0894-9840. Vol. 18, Iss. 1 (2005). p.</t>
  </si>
  <si>
    <t>[V. Medvedev], [G. Dzemyda]. Vizualizavimo paklaidos lygiagrečiose SAMANN algoritmo realizacijose, ISSN 0132-2818 // Lietuvos matem. rink., 44(spec. nr.), 2004, p. 649-654.</t>
  </si>
  <si>
    <t>R. Baronas, [F. Ivanauskas], J. Kulys. The effect of diffusion limitations on the response of amperometric biosensors with substrate cyclic conversion, ISSN 0259-9791 // Journal of Mathematical Chemistry, 35 (3), 2004,   p.199  - 213.</t>
  </si>
  <si>
    <t>[G. Dzemyda]. Visual analysis of the multidimensional meteorological data, ISSN 0302-9743 // M. Bubak et al. (Eds.), Computational Science - ICCS 2004. Lecture Notes in Computer Science, LNSC 3036, 2004, p. 652-656.</t>
  </si>
  <si>
    <t>[G. Dzemyda], [O. Kurasova]. Parallelization of the SOM-based Integrated Mapping, ISSN 0302-9743 // L.Rutkowski et al. (Eds.), Artificial Intelligence and Soft Computing - ICAISC 2004. Lecture Notes in Artificial Intelligence, LNAI 3070, 2004, p. 178-183.</t>
  </si>
  <si>
    <t>[R. Leipus], [R. Norvaiša]. Finansų rinkos teorijų taikymai, ISSN 1392-2637 // Pinigų studijos, 1, 2004, p. 31-53.</t>
  </si>
  <si>
    <t xml:space="preserve">[L. Markauskaitė]. Provision of Lithuanian Secondary Schools with Educational Software and Content: State of the Art and Challenges for Future, ISSN 1392-0758 // Socialiniai mokslai, 3(45), 2004, p. 70-83. </t>
  </si>
  <si>
    <t>P2</t>
  </si>
  <si>
    <t>[J. Mačys]. Vienos skaičių teorijos lygties klausimu, ISBN 9955-09-611-X // Matematika ir matematikos dėstymas, Technologija, Kaunas, 2004, p.30-35.</t>
  </si>
  <si>
    <t>M. Csörgö, [R. Norvaiša]. Weighted invariance principle for Banach space-valued variables, ISSN 0132-2818 // Lietuvos matem. rink., 44(2), 2004, p. 139-175.</t>
  </si>
  <si>
    <t>[S. Norvidas]. Majorants and extreme point of unit balls in Bernstein spaces, ISSN 0132-2818 // Lietuvos matem. rink., 44(1), 2004, p. 78-84.</t>
  </si>
  <si>
    <t>[Treigys, Povilas]; [Lipeika, Antanas Leonas].    Investigation of the speaker identification method based on clustered pseudostationary segments of voiced sounds // Ūkio technologinis ir ekonominis vystymas = Technological and economic development of eco</t>
  </si>
  <si>
    <t>[Dagienė, Valentina].   Teaching information technology in general education: Challenges and perspectives // Lecture notes in computer science. ISSN 0302-9743. Vol. 3422 (2005). p. 53-64. Prieiga per internetą: &lt;http://www.springerlink.com/link.asp?id=105</t>
  </si>
  <si>
    <t>[Medvedev, Viktor]; [Dzemyda, Gintautas].    Speed up of the SAMANN neural network retraining // Lecture notes in artificial intelligence. ISSN 0302-9743. Vol. 4029 (2006). p. 94-103. Prieiga per internetą: (http://springerlink.com/content/105633/&gt;.</t>
  </si>
  <si>
    <t>[Raudys, Aistis].    Comparative study of improved neurolinear method to two other novel feature extraction techniques // Journal of intelligent and robotic systems. ISSN 0921-0296. Vol. 46, Iss. 2 (2006). p. 163-180. Prieiga per internetą: (http://www.sp</t>
  </si>
  <si>
    <t>[Dzemydienė, Dalė]; [Tankelevičienė, Lina]; Servetka, Ričardas.    An approach to developing the component based multi-layer knowledge management architecture in the distance learning system // Databases and information systems : Seventh international Bal</t>
  </si>
  <si>
    <t>[Š. Raudys], [Ž. Pabarškaitė]. Fixed versus trainable non-linear fusion rules. Lecture Notes in Artificial intelligence, ISSN 0302-9743 // Springer-Verlag, 3070, 2004,  p. 260-265.</t>
  </si>
  <si>
    <t xml:space="preserve">Pareigos </t>
  </si>
  <si>
    <t>Skyrius</t>
  </si>
  <si>
    <t>[Lipeika, Antanas Leonas]; [Tamulevičius, Gintautas].    Segmentation of words into phones // Elektronika ir elektrotechnika. ISSN 1392-1215. 2006, Nr. 1(65). p. 11-15. Prieiga per internetą: (http://internet.ktu.lt/lt/index01_zurn_elektr.html&gt;.</t>
  </si>
  <si>
    <t>[Januškevičienė, Olga]; Januškevičius, Romanas.    Some remarks on the application of Diophantine approximations for finding estimations of stability // Journal of Mathematical Sciences. ISSN 1072-3374. Vol. 138, no. 1 (2006). p. 5480-5482. Prieiga per in</t>
  </si>
  <si>
    <t>[Astrauskas, Arvydas].    Strong laws for exponential order statistics and spacings // Lithuanian mathematical journal. ISSN 0363-1672. Vol. 46, no. 4 (2006). p. 385-397. Prieiga per internetą: http://www.kluweronline.com/issn/0363-1672/contents</t>
  </si>
  <si>
    <t>[Garliauskas, Algis].    Nonlinearities in artificial neural systems interpreted as an application of ising physics // Nonlinear analysis: modelling and control. ISSN 1392-5113. Vol. 11, no. 4 (2006). p. 367-383. Prieiga per internetą: (http://www.lana.lt</t>
  </si>
  <si>
    <t>[Norvidas, Saulius].    On best localized bandlimited functions // Lithuanian mathematical journal. ISSN 0363-1672. Vol. 46, no. 4 (2006). p. 446-458. Prieiga per internetą: (http://www.kluweronline.com/issn/0363-1672/contents&gt;.</t>
  </si>
  <si>
    <t>[Statulevičienė, Aldona].    On calculation of moments of ladder heights // Lithuanian mathematical journal. ISSN 0363-1672. Vol. 46, no. 2 (2006). p. 129-145. Prieiga per internetą: (http://www.kluweronline.com/issn/0363-1672/contents&gt;.</t>
  </si>
  <si>
    <t>[Bentkus, Vidmantas Kastytis]; Kalosha, N.; Zuijlen, M. van.    On domination of tail probabilities of (super)martingales: Explicit bounds // Lithuanian mathematical journal. ISSN 0363-1672. Vol. 46, no. 1 (2006). p. 1-43. Prieiga per internetą: (http://w</t>
  </si>
  <si>
    <t>[Žilinskas, Antanas]; [Žilinskas, Julius].    On multidimensional scaling with Euclidean and city block metrics // Ūkio technologinis ir ekonominis vystymas = Technological and economic development of economy. ISSN 1392-8619. Vol. 12, No. 1 (2006). p. 69-</t>
  </si>
  <si>
    <t>[Radavičius, Marijus]; Židanavičiūtė, Jurgita.    Statistinė struktūrų analizė: kai kurios jos taikymo problemos // Lietuvos matematikos rinkinys. ISSN 0132-2818. T. 45, spec. Nr. (2005). p. 354-362. Prieiga per internetą: &lt;http://www.mii.lt/index.php?sit</t>
  </si>
  <si>
    <t>[Žilinskas, Antanas]; [Žilinskas, Julius].    On visualization of mutidimensional data using three-dimensional embedding space // Ūkio technologinis ir ekonominis vystymas = Technological and economic development of economy. ISSN 1392-8619. Vol. 12, No. 4</t>
  </si>
  <si>
    <t>Otas, Alfredas; [Dagys, Viktoras]; [Žandaris, Aidas]. Lietuvos kompiuterininkų sąjungos veikla 2005-2007 metais // Kompiuterininkų dienos - 2007 : konferencija "IKT mokykloje". Vilnius : Žara, 2007. ISBN 978-9986-34-179-6. p. 9-23.</t>
  </si>
  <si>
    <t>[Steišūnas, Stasys].    On the mathematical model of the message switching system // International journal of pure and applied mathematics. ISSN 1311-8080. Vol. 30, no. 2 (2006). p. 237-246. Prieiga per internetą: (http://www.uctm.edu/~jmath/IJPAM/index.h</t>
  </si>
  <si>
    <t xml:space="preserve">[Gaidukevičienė, Rita]; Kurilovas, Eugenijus; Nijazova, Aneta; [Pupeikiene, Lina].    Profiliuotos mokyklos tvarkaraščio optimizavimo tyrimas // Kompiuterininkų dienos - 2005 : LIKS suvažiavimo medžiaga, praktiniai, metodiniai ir informaciniai pranešimai </t>
  </si>
  <si>
    <t>Bagušytė, Lina; [Lupeikienė, Audronė].    Programinio komponento ontologija ir jos sudarymas // Informacijos mokslai. ISSN 1392-0561. T. 34 (2005). p. 119-124. Prieiga per internetą: &lt;http://www.tzc.vu.lt/im&gt;.</t>
  </si>
  <si>
    <t>[Krapavickaitė, Danutė].    Sampling design using principal components // Workshop on survey sampling theory and methodology : June 17 - June 21, 2005, Vilnius, Lithuania. Vilnius : Statistikos departamentas prie Lietuvos Respublikos Vyriausybės, 2005. IS</t>
  </si>
  <si>
    <t xml:space="preserve">[V. Bentkus], A. Dubickas. Some isoperimetric inequalities and their application to problems of polynomials, ISSN 0133-3852 // Analysis Mathematica, 29(4), 2003, p. 259-279. </t>
  </si>
  <si>
    <t xml:space="preserve">[A. Caplinskas], [J. Gasperovic]. A taxonomy of characteristics to evaluate specification languages, ISSN 1407-2157 // Computer Science and Information Technologies. (Acta Universitatis Latviensis), 672, p. 321-336. </t>
  </si>
  <si>
    <t>[Bartkutė, Vaida]; Sakalauskas, Leonidas.    Pozicinių statistikų taikymas stochastinės aproksimacijos algoritmų optimalumui tirti // Jaunųjų mokslininkų darbai = Young researchers' works. ISSN 1648-8776. 2006, Nr. 4 (11). p. 202-210. Prieiga per internet</t>
  </si>
  <si>
    <t>[Čaplinskas, Albertas]; [Gasperovič, Jelena].    Functionality of information systems specification language: concept, evaluation methodology, and evaluation problems // Information systems development: advances in theory, practice, and education. New Yor</t>
  </si>
  <si>
    <t>Baravykaitė, Milda; [Žilinskas, Julius].    Implementation of parallel optimization algorithms using generalized branch and bound template // Series on computers and operations research. Vol. 7. Computer aided methods in optimal design and operations. New</t>
  </si>
  <si>
    <t>[Tankelevičienė, Lina].    Integration of domain ontology in e-learning system // Databases and information systems : Seventh international Baltic conference on databases and information systems : communications, materials of doctoral consortium : Vilnius</t>
  </si>
  <si>
    <t>[V. Ošmianskij], [A. Čaplinskas]. Aspektinio programų sistemų projektavimo problemos, ISSN 0132-2818 // Lietuvos matem. rink., 44(spec. nr.), 2004, p. 345-350.</t>
  </si>
  <si>
    <t xml:space="preserve">L. Paškevičiūtė, [A. Čaplinskas]. Programų inžinerijos nefunkcinių reikalavimų neprieštaringumo ir išsamumo vertinimas, ISSN 0132-2818 // Lietuvos matem. rink., 44(spec. nr.), 2004, p. 357-362. </t>
  </si>
  <si>
    <t>vyriaus.m.d.(asoc.)</t>
  </si>
  <si>
    <t>[N. Kligienė]. eEurope-Plus: Digital Divide or Digital Inclusion? ISSN 1574-1230 // eAdoption and the Knowledge Economy Issues, Applications, Case Studies, v.1, p.2, IOS. v.2, IOS Press, Amsterdam-Berlin-Oxford-Tokyo-Washington, ISO Press, 2004, p. 1637-1</t>
  </si>
  <si>
    <t>[N. Kligienė]. Vision of Semantic Processing and the Latest Trends, ISSN 1214-1429 // INFORUM 2004,     10th   Conference on  Professional   Information Resources,  Prague,  May 25-27,   2004. http://www.inforum.cz/inforum2004/english/sbornik.php,  Albert</t>
  </si>
  <si>
    <t>[D. Krapavickaitė], [A. Plikusas]. Estimation of the ratio in the finite population, ISBN 985-445-492-4 // Procedings of the Seventh International Conference „Computer Data Analysis and Modeling, Robustness and Computer Intensive Methods",  2, Minsk, BSU,</t>
  </si>
  <si>
    <t xml:space="preserve">[J.Lipeikiene]. Some Aspects of Web-based Teaching of Mathematics and Information technology, ISBN 9984-689-29-8 // Proceedings of the International Scientific Conference "Theory and Practice in Teacher Training II", Riga, RTTEMA, 2004, p. 347-354. </t>
  </si>
  <si>
    <t>P3</t>
  </si>
  <si>
    <t xml:space="preserve">[R. Pliuškevičius],   [A. Pliuškevičienė].   Decision procedure for temporal  logic of belief and actions, ISSN 0868-4952 //   Informatica,  15 (3),   2004,  p. 379-398. </t>
  </si>
  <si>
    <t>[A. Račkauskas], C. Suquet. Holder norm test statistics for epidemic change, ISSN 0378-3758 // Journal of statistical planning and inferencve, 126, 2004, p. 495-520.</t>
  </si>
  <si>
    <t>[J. Gasperovič]. Specifikavimo kalbos kokybės vertinimo procedūra, ISSN 0132-2818 // Lietuvos. matem. rink., 44(spec. nr.), 2004. p. 271-275.</t>
  </si>
  <si>
    <t>[A. Baskas]. Paskaitinio mokymo pabaigos pradžia, ISBN 9955-09-588-1 // Informacinės technologijos 2004. Lietuvos mokslas ir pramonė. Konferencijos pranešimų medžiaga, Kaunas, Technologija, 2004, p. 13-15.</t>
  </si>
  <si>
    <t xml:space="preserve">[A. Kabašinskas], [I. Belovas], [L. Sakalauskas]. Stabiliųjų procesų modeliavimo sistema, ISBN 9955-09-588-1 // Informacinės technologijos'2004, Kaunas: Technologija, 2004, p. 386-393. </t>
  </si>
  <si>
    <t>[Pileckas, Konstantinas]; [Keblikas, Vaidas].   Existence of a nonstationary Poiseuille solution // Siberian mathematical journal. ISSN 0037-4466. Vol. 46, Iss. 3 (2005). p. 514-526. Prieiga per internetą: &lt;http://www.springerlink.com/link.asp?id=106496&gt;.</t>
  </si>
  <si>
    <t>[Pileckas, Konstantinas].   Existence of solutions with the prescribed flux of the Navier-Stokes system in an infinite cylinder // Journal of mathematical fluid mechanics. ISSN 1422-6928. Online First (2006). Prieiga per internetą: &lt;http://www.springerlin</t>
  </si>
  <si>
    <t>[Sakalauskas, Leonidas].    Нелинейная стохастическая оптимизция методом Монте-Карло // Стохастическая оптимизация в информатике. Вып. 1. Санкт-Петербург : Издательский Дом Санкт-Петербургского университета, 2005. ISBN 5-288-03700-0. p. 190-205. Prieiga p</t>
  </si>
  <si>
    <t>[Sapagovas, Mifodijus].    On the stability of finite-difference schemes for one-dimensional parabolic equations subject to integral conditions // Журнал обчислювальноi та прикладноi математики. Обчислювальна математика. ISSN 0868-6912. № 1(92) (2005). p.</t>
  </si>
  <si>
    <t>Baronas, Romas; [Ivanauskas, Feliksas]; Kaunietis, Irmantas; Laurinavičius, Valdas.    Mathematical modeling of plate-gap biosensors with an outer porous membrane // Sensors. ISSN 1424-8220. Vol.6, Iss.7 (2006). p. 727-745. Prieiga per internetą: (http://</t>
  </si>
  <si>
    <t>0925-9902</t>
  </si>
  <si>
    <t>0001-4346</t>
  </si>
  <si>
    <t>R. Baronas, [F.Ivanauskas], R.Maslovskis, P. Vaitkus. An analysis of mixtures using amperometric biosensors and artificial neural networks, ISSN 0259-9791 // Journal of Mathematical Chemistry, 36(3), 2004,  p. 281  - 297.</t>
  </si>
  <si>
    <t>[Pupeikis, Rimantas].    On the identification of Hammerstein-Wiener systems // Lietuvos matematikos rinkinys. ISSN 0132-2818. T. 45, spec. Nr. (2005). p. 509-514. Prieiga per internetą: &lt;http://www.mii.lt/index.php?siteaction=pages.browse&amp;page=lmj_lt&amp;lan</t>
  </si>
  <si>
    <t>R. Baronas, [F. Ivanauskas]. Reducing spatial dimensionality in a model of moisture diffusion in a solid material, ISSN 0017-9310 // International Journal of Heat and Mass Transfer, 47, 2004, p. 699-705.</t>
  </si>
  <si>
    <t>[S. Jukna]. On the minimum number of negations leading  to super-polynomial savings, ISSN 0020-0190  //  Information Processing Letters,   89 (2), 2004, p.71-74.</t>
  </si>
  <si>
    <t>P.Duris,     J. Hromkovic,   [S. Jukna],    M. Sauerhoff, G. Schnitger. On multi-partition communication complexity, ISSN 0890-5401 // Information and Computation,  194 (1),  2004,  p. 49-75.</t>
  </si>
  <si>
    <t>[Kamarauskas, Juozas].    Automatic segmentation of phonemes using artificial neural networks // Elektronika ir elektrotechnika. ISSN 1392-1215. 2006, Nr. 8(72). p. 39-42. Prieiga per internetą: (http://internet.ktu.lt/lt/index01_zurn_elektr.html&gt;.</t>
  </si>
  <si>
    <t>inž. progr.</t>
  </si>
  <si>
    <t>gr. vad.</t>
  </si>
  <si>
    <t>m. d.</t>
  </si>
  <si>
    <t xml:space="preserve">[D. Dzemydienė], R. Naujikienė. Informacinės technologijos modernizuojant viešojo administravimo paslaugas, ISBN 9955-585-53-6 // Technologijos mokslo darbai Vakarų Lietuvoje, 4, Klaipėda. Klaipėdos universiteto leidykla,  2004, p. 14-20. </t>
  </si>
  <si>
    <t>[Skripkauskas, Mantas]; [Telksnys, Adolfas Laimutis].    Automatic transcription of Lithuanian text using dictionary // Informatica. ISSN 0868-4952. Vol. 17, Iss. 4 (2006). p. 587-600. Prieiga per internetą: (http://www.vtex.lt/informatica/Contents.htm&gt;.</t>
  </si>
  <si>
    <t>[S. Minkevičius], G. Kulvietis. A mathematical model of the message switching system, ISBN 985-445-492-4 // Procedings of the Seventh International Conference „Computer Data Analysis and Modeling, Robustness and Computer Intensive Methods",  1, Minsk, BSU</t>
  </si>
  <si>
    <t>[S. Minkevičius], G. Kulvietis. Application of the law of the iterated logarithm in open queueing, ISBN 0905091-159 // Proceedings of MIMAR 2004 - 5th IMA International Conference on Modelling in Industrial Maintenance and Reliability „Impacting on Practi</t>
  </si>
  <si>
    <t>[Dzemydienė, Dalė]; [Tankelevičienė, Lina].    Enhancing creation and delivery of educational resources by using ontologies // Information technologies at school : 2nd intrenational conference Informatics in secondary schools: evolution and perspectives :</t>
  </si>
  <si>
    <t>[Kligienė, Stanislava Nerutė].    Games and mobile technologies in learning // Information technologies at school : 2nd intrenational conference Informatics in secondary schools: evolution and perspectives : November 7-11, 2006, Vilnius, Lithuania : selec</t>
  </si>
  <si>
    <t>[Sunklodas, Jonas Kazys].    On the discounted global CLT for some weakly dependent random variables // Lithuanian mathematical journal. ISSN 0363-1672. Vol. 46, no. 4 (2006). p. 475-486. Prieiga per internetą: (http://www.kluweronline.com/issn/0363-1672/</t>
  </si>
  <si>
    <t>[Norvaiša, Rimas].    Gaussian chaos laws on Banach function spaces // Lithuanian mathematical journal. ISSN 0363-1672. Vol. 45, no. 4 (2005). p. 447-457. Prieiga per internetą: &lt;http://www.kluweronline.com/issn/0363-1672/contents&gt;.</t>
  </si>
  <si>
    <t>[Bakšys, Donatas]; [Sakalauskas, Leonidas].    Tarpbankinių atsiskaitymų modeliavimas // Informacinės technologijos 2005 : konferencijos pranešimų medžiaga [2005 sausio 26-27 d., Kaunas, Lietuva]. 2. Kaunas : Technologija, 2005. ISBN 9955-09-788-4. p. 400</t>
  </si>
  <si>
    <t>J. Kleiza, [V. Kleiza]. Calculation of the Hall Parameters by Using the Standard sample, ISSN 1392-5113 // Nonlinear Analysis: Modelling and Control, 9(2), 2004, p. 129-138.</t>
  </si>
  <si>
    <t xml:space="preserve">R. Yanushkevichius, [O. Yanushkevichiene]. On the stability of a characterization by identically distributed statistics, ISSN 1072-3374 // Journal of Mathematical Sciences. 122 (4), 2004, p. 3449-3451. </t>
  </si>
  <si>
    <t xml:space="preserve">R. Zilinskas, L. Jakucionis, R. Kaliasas, [V. Kleiza], O. Purvinis. Free Electric Charges Dynamics During Condensation on the Substrate, ISSN 1505-1250 // Molecular Physics Reports,  39, 2004, p. 266-271. </t>
  </si>
  <si>
    <t>T. Leonavičienė, [K. Pileckas]. Asymptotic behavior at infinity of exterior three-dimensional steady compressible flow, ISBN 3-7643-7104-8 // Advances in Mathematical Fluid Mechanics.Contributions to Current Challenges in Mathematical Fluid Mechanics, Bir</t>
  </si>
  <si>
    <t>H.I. Koul, [D. Surgailis]. Uniform reduction principle and some implications, ISSN 0537-2585 // Journal Indian Statist. Assoc., 41, 2003, p. 309-338.</t>
  </si>
  <si>
    <t>[M.Bloznelis]. On combinatorial Hoeffding decomposition and asymptotic normality of subgraph count statistics, ISBN 3-7643-7128-5 // M. Drmota et al. (Eds). Mathematics and Computer Science III. Algorithms, Trees, Combinatorics and Probabilities. Trends i</t>
  </si>
  <si>
    <t>[F. Ivanauskas,] R. Baronas, J. Kulys. Modelling of biosensors based on a array of enzyme microreactors, ISBN 951-39-1868-8 // A. Erikson et al. (Eds),   NSCM-17:Proceedings of the 17th Nordic seminar on computational mechanics, October 15-16, 2004, Stock</t>
  </si>
  <si>
    <t>[Tamulevičius, Gintautas]; Lipeika, Antanas.    Žodžio pradžios ir galo nustatymas atpažįstant atskirai sakomus žodžius // Elektronika ir elektrotechnika. ISSN 1392-1215. 2005, Nr. 2(58). p. 61-64. Prieiga per internetą: &lt;http://www.ktu.lt/lt/mokslas/zurn</t>
  </si>
  <si>
    <t>[Žilinskas, Julius].    A package for development of algorithms for global optimization // Proceedings of the 10th international conference mathematical modelling and analysis 2005 and 2nd international conference computational methods in applied mathemat</t>
  </si>
  <si>
    <t xml:space="preserve">[Bernatavičienė, Jolita]; [Šaltenis, Vydūnas].    Atstumų koregavimas vizualizuojant daugiamačius duomenis // Informacinės technologijos 2005 : konferencijos pranešimų medžiaga [2005 sausio 26-27 d., Kaunas, Lietuva]. 1. Kaunas : Technologija, 2005. ISBN </t>
  </si>
  <si>
    <t>D. Šilingas, [S. Laurinčiukaitė], [L. Telksnys]. Towards Acoustic Modeling of Lithuanian Speech, ISBN 5-7452-0110-X // Speech and Computer 9th International Conference SPECOM'2004, Sankt Peterburgas, Russia, Anatolya, 2004,  p. 326-333.</t>
  </si>
  <si>
    <t>[Kubilius, Kęstutis].    On integral equations driven by p-variation functions and processes // Proceedings of the 10th international conference mathematical modelling and analysis 2005 and 2nd international conference computational methods in applied mat</t>
  </si>
  <si>
    <t>[Belov, Igor].    On the computation of the probability density function of ?-stable distributions // Proceedings of the 10th international conference mathematical modelling and analysis 2005 and 2nd international conference computational methods in appli</t>
  </si>
  <si>
    <t>[Krapavickaitė, Danutė]; [Plikusas, Aleksandras Ernestas].   Estimation of a ratio in the finite population // Informatica. ISSN 0868-4952. Vol. 16, Iss. 3 (2005). p. 347-364. Prieiga per internetą: &lt;http://www.vtex.lt/informatica/Contents.htm&gt;.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</si>
</sst>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[$-427]yyyy\ &quot;m.&quot;\ mmmm\ d\ &quot;d.&quot;"/>
    <numFmt numFmtId="171" formatCode="yyyy/mm/dd;@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Times New Roman"/>
      <family val="1"/>
    </font>
    <font>
      <sz val="12"/>
      <name val="Arial"/>
      <family val="2"/>
    </font>
    <font>
      <sz val="10"/>
      <color indexed="8"/>
      <name val="Times New Roman Baltic"/>
      <family val="0"/>
    </font>
    <font>
      <sz val="10"/>
      <color indexed="8"/>
      <name val="MS Sans Serif"/>
      <family val="0"/>
    </font>
    <font>
      <sz val="10"/>
      <color indexed="8"/>
      <name val="Times New Roman CYR"/>
      <family val="0"/>
    </font>
    <font>
      <b/>
      <i/>
      <sz val="10"/>
      <color indexed="8"/>
      <name val="Times New Roman Baltic"/>
      <family val="0"/>
    </font>
    <font>
      <b/>
      <sz val="10"/>
      <color indexed="8"/>
      <name val="Times New Roman Baltic"/>
      <family val="0"/>
    </font>
    <font>
      <b/>
      <i/>
      <sz val="10"/>
      <color indexed="8"/>
      <name val="Times New Roman CYR"/>
      <family val="0"/>
    </font>
    <font>
      <sz val="10"/>
      <color indexed="5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Times New Roman Baltic"/>
      <family val="0"/>
    </font>
    <font>
      <sz val="8"/>
      <color indexed="8"/>
      <name val="Times New Roman Baltic"/>
      <family val="0"/>
    </font>
    <font>
      <u val="single"/>
      <sz val="10"/>
      <color indexed="18"/>
      <name val="Times New Roman"/>
      <family val="1"/>
    </font>
    <font>
      <strike/>
      <sz val="10"/>
      <color indexed="8"/>
      <name val="Times New Roman Baltic"/>
      <family val="0"/>
    </font>
    <font>
      <strike/>
      <sz val="10"/>
      <color indexed="8"/>
      <name val="Times New Roman"/>
      <family val="1"/>
    </font>
    <font>
      <strike/>
      <sz val="8"/>
      <name val="Times New Roman"/>
      <family val="1"/>
    </font>
    <font>
      <strike/>
      <sz val="10"/>
      <name val="Times New Roman"/>
      <family val="1"/>
    </font>
    <font>
      <strike/>
      <sz val="8"/>
      <color indexed="8"/>
      <name val="Times New Roman"/>
      <family val="1"/>
    </font>
    <font>
      <u val="single"/>
      <sz val="10"/>
      <color indexed="18"/>
      <name val="Arial Unicode MS"/>
      <family val="2"/>
    </font>
    <font>
      <b/>
      <sz val="12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2" fontId="0" fillId="0" borderId="0" xfId="0" applyNumberFormat="1" applyAlignment="1">
      <alignment/>
    </xf>
    <xf numFmtId="0" fontId="8" fillId="0" borderId="10" xfId="0" applyFont="1" applyFill="1" applyBorder="1" applyAlignment="1">
      <alignment horizontal="center"/>
    </xf>
    <xf numFmtId="168" fontId="0" fillId="0" borderId="0" xfId="0" applyNumberFormat="1" applyAlignment="1">
      <alignment/>
    </xf>
    <xf numFmtId="0" fontId="11" fillId="33" borderId="11" xfId="59" applyFont="1" applyFill="1" applyBorder="1" applyAlignment="1">
      <alignment horizontal="center" wrapText="1"/>
      <protection/>
    </xf>
    <xf numFmtId="0" fontId="11" fillId="0" borderId="12" xfId="59" applyFont="1" applyFill="1" applyBorder="1" applyAlignment="1">
      <alignment horizontal="left" wrapText="1"/>
      <protection/>
    </xf>
    <xf numFmtId="0" fontId="11" fillId="0" borderId="12" xfId="59" applyFont="1" applyFill="1" applyBorder="1" applyAlignment="1">
      <alignment horizontal="right" wrapText="1"/>
      <protection/>
    </xf>
    <xf numFmtId="0" fontId="13" fillId="0" borderId="12" xfId="59" applyFont="1" applyFill="1" applyBorder="1" applyAlignment="1">
      <alignment horizontal="left" wrapText="1"/>
      <protection/>
    </xf>
    <xf numFmtId="0" fontId="13" fillId="0" borderId="12" xfId="59" applyFont="1" applyFill="1" applyBorder="1" applyAlignment="1">
      <alignment horizontal="right" wrapText="1"/>
      <protection/>
    </xf>
    <xf numFmtId="0" fontId="11" fillId="33" borderId="11" xfId="58" applyFont="1" applyFill="1" applyBorder="1" applyAlignment="1">
      <alignment horizontal="center"/>
      <protection/>
    </xf>
    <xf numFmtId="0" fontId="11" fillId="0" borderId="12" xfId="58" applyFont="1" applyFill="1" applyBorder="1" applyAlignment="1">
      <alignment horizontal="left" wrapText="1"/>
      <protection/>
    </xf>
    <xf numFmtId="0" fontId="11" fillId="0" borderId="12" xfId="58" applyFont="1" applyFill="1" applyBorder="1" applyAlignment="1">
      <alignment horizontal="right" wrapText="1"/>
      <protection/>
    </xf>
    <xf numFmtId="0" fontId="13" fillId="33" borderId="11" xfId="58" applyFont="1" applyFill="1" applyBorder="1" applyAlignment="1">
      <alignment horizontal="center" wrapText="1"/>
      <protection/>
    </xf>
    <xf numFmtId="0" fontId="13" fillId="0" borderId="12" xfId="58" applyFont="1" applyFill="1" applyBorder="1" applyAlignment="1">
      <alignment horizontal="left" wrapText="1"/>
      <protection/>
    </xf>
    <xf numFmtId="0" fontId="13" fillId="0" borderId="12" xfId="58" applyFont="1" applyFill="1" applyBorder="1" applyAlignment="1">
      <alignment horizontal="right" wrapText="1"/>
      <protection/>
    </xf>
    <xf numFmtId="0" fontId="11" fillId="33" borderId="11" xfId="57" applyFont="1" applyFill="1" applyBorder="1" applyAlignment="1">
      <alignment horizontal="center"/>
      <protection/>
    </xf>
    <xf numFmtId="0" fontId="11" fillId="33" borderId="11" xfId="57" applyFont="1" applyFill="1" applyBorder="1" applyAlignment="1">
      <alignment horizontal="center" wrapText="1"/>
      <protection/>
    </xf>
    <xf numFmtId="0" fontId="11" fillId="0" borderId="12" xfId="57" applyFont="1" applyFill="1" applyBorder="1" applyAlignment="1">
      <alignment horizontal="left" wrapText="1"/>
      <protection/>
    </xf>
    <xf numFmtId="0" fontId="11" fillId="0" borderId="12" xfId="57" applyFont="1" applyFill="1" applyBorder="1" applyAlignment="1">
      <alignment horizontal="right" wrapText="1"/>
      <protection/>
    </xf>
    <xf numFmtId="0" fontId="13" fillId="33" borderId="11" xfId="57" applyFont="1" applyFill="1" applyBorder="1" applyAlignment="1">
      <alignment horizontal="center"/>
      <protection/>
    </xf>
    <xf numFmtId="0" fontId="13" fillId="0" borderId="12" xfId="57" applyFont="1" applyFill="1" applyBorder="1" applyAlignment="1">
      <alignment horizontal="left" wrapText="1"/>
      <protection/>
    </xf>
    <xf numFmtId="0" fontId="13" fillId="0" borderId="12" xfId="57" applyFont="1" applyFill="1" applyBorder="1" applyAlignment="1">
      <alignment horizontal="right" wrapText="1"/>
      <protection/>
    </xf>
    <xf numFmtId="0" fontId="14" fillId="0" borderId="12" xfId="57" applyFont="1" applyFill="1" applyBorder="1" applyAlignment="1">
      <alignment horizontal="right" wrapText="1"/>
      <protection/>
    </xf>
    <xf numFmtId="0" fontId="16" fillId="0" borderId="13" xfId="59" applyFont="1" applyFill="1" applyBorder="1" applyAlignment="1">
      <alignment horizontal="right" wrapText="1"/>
      <protection/>
    </xf>
    <xf numFmtId="0" fontId="0" fillId="34" borderId="0" xfId="0" applyFill="1" applyAlignment="1">
      <alignment/>
    </xf>
    <xf numFmtId="0" fontId="11" fillId="0" borderId="14" xfId="57" applyFont="1" applyFill="1" applyBorder="1" applyAlignment="1">
      <alignment horizontal="right" wrapText="1"/>
      <protection/>
    </xf>
    <xf numFmtId="0" fontId="11" fillId="0" borderId="14" xfId="57" applyFont="1" applyFill="1" applyBorder="1" applyAlignment="1">
      <alignment horizontal="left" wrapText="1"/>
      <protection/>
    </xf>
    <xf numFmtId="0" fontId="13" fillId="0" borderId="15" xfId="57" applyFont="1" applyFill="1" applyBorder="1" applyAlignment="1">
      <alignment horizontal="right" wrapText="1"/>
      <protection/>
    </xf>
    <xf numFmtId="0" fontId="13" fillId="0" borderId="15" xfId="57" applyFont="1" applyFill="1" applyBorder="1" applyAlignment="1">
      <alignment horizontal="left" wrapText="1"/>
      <protection/>
    </xf>
    <xf numFmtId="0" fontId="14" fillId="0" borderId="16" xfId="57" applyFont="1" applyFill="1" applyBorder="1" applyAlignment="1">
      <alignment horizontal="right" wrapText="1"/>
      <protection/>
    </xf>
    <xf numFmtId="0" fontId="11" fillId="0" borderId="17" xfId="57" applyFont="1" applyFill="1" applyBorder="1" applyAlignment="1">
      <alignment horizontal="right" wrapText="1"/>
      <protection/>
    </xf>
    <xf numFmtId="0" fontId="3" fillId="34" borderId="0" xfId="0" applyFont="1" applyFill="1" applyAlignment="1">
      <alignment/>
    </xf>
    <xf numFmtId="0" fontId="15" fillId="35" borderId="10" xfId="57" applyFont="1" applyFill="1" applyBorder="1" applyAlignment="1">
      <alignment horizontal="right" wrapText="1"/>
      <protection/>
    </xf>
    <xf numFmtId="0" fontId="11" fillId="35" borderId="10" xfId="57" applyFont="1" applyFill="1" applyBorder="1" applyAlignment="1">
      <alignment horizontal="left" wrapText="1"/>
      <protection/>
    </xf>
    <xf numFmtId="0" fontId="11" fillId="35" borderId="10" xfId="57" applyFont="1" applyFill="1" applyBorder="1" applyAlignment="1">
      <alignment horizontal="right" wrapText="1"/>
      <protection/>
    </xf>
    <xf numFmtId="2" fontId="0" fillId="0" borderId="10" xfId="0" applyNumberFormat="1" applyBorder="1" applyAlignment="1">
      <alignment/>
    </xf>
    <xf numFmtId="0" fontId="17" fillId="0" borderId="0" xfId="0" applyFont="1" applyAlignment="1">
      <alignment/>
    </xf>
    <xf numFmtId="0" fontId="11" fillId="33" borderId="18" xfId="57" applyFont="1" applyFill="1" applyBorder="1" applyAlignment="1">
      <alignment horizontal="center" wrapText="1"/>
      <protection/>
    </xf>
    <xf numFmtId="0" fontId="11" fillId="36" borderId="12" xfId="59" applyFont="1" applyFill="1" applyBorder="1" applyAlignment="1">
      <alignment horizontal="right" wrapText="1"/>
      <protection/>
    </xf>
    <xf numFmtId="0" fontId="20" fillId="36" borderId="12" xfId="59" applyFont="1" applyFill="1" applyBorder="1" applyAlignment="1">
      <alignment horizontal="right" wrapText="1"/>
      <protection/>
    </xf>
    <xf numFmtId="0" fontId="13" fillId="33" borderId="11" xfId="58" applyFont="1" applyFill="1" applyBorder="1" applyAlignment="1">
      <alignment horizontal="right" wrapText="1"/>
      <protection/>
    </xf>
    <xf numFmtId="0" fontId="11" fillId="37" borderId="12" xfId="58" applyFont="1" applyFill="1" applyBorder="1" applyAlignment="1">
      <alignment horizontal="right" wrapText="1"/>
      <protection/>
    </xf>
    <xf numFmtId="0" fontId="11" fillId="37" borderId="12" xfId="59" applyFont="1" applyFill="1" applyBorder="1" applyAlignment="1">
      <alignment horizontal="right" wrapText="1"/>
      <protection/>
    </xf>
    <xf numFmtId="0" fontId="13" fillId="36" borderId="12" xfId="57" applyFont="1" applyFill="1" applyBorder="1" applyAlignment="1">
      <alignment horizontal="right" wrapText="1"/>
      <protection/>
    </xf>
    <xf numFmtId="0" fontId="11" fillId="36" borderId="12" xfId="57" applyFont="1" applyFill="1" applyBorder="1" applyAlignment="1">
      <alignment horizontal="right" wrapText="1"/>
      <protection/>
    </xf>
    <xf numFmtId="0" fontId="20" fillId="37" borderId="12" xfId="59" applyFont="1" applyFill="1" applyBorder="1" applyAlignment="1">
      <alignment horizontal="right" wrapText="1"/>
      <protection/>
    </xf>
    <xf numFmtId="168" fontId="11" fillId="0" borderId="12" xfId="59" applyNumberFormat="1" applyFont="1" applyFill="1" applyBorder="1" applyAlignment="1">
      <alignment horizontal="right" wrapText="1"/>
      <protection/>
    </xf>
    <xf numFmtId="168" fontId="11" fillId="36" borderId="12" xfId="59" applyNumberFormat="1" applyFont="1" applyFill="1" applyBorder="1" applyAlignment="1">
      <alignment horizontal="right" wrapText="1"/>
      <protection/>
    </xf>
    <xf numFmtId="168" fontId="11" fillId="33" borderId="11" xfId="59" applyNumberFormat="1" applyFont="1" applyFill="1" applyBorder="1" applyAlignment="1">
      <alignment horizontal="center" wrapText="1"/>
      <protection/>
    </xf>
    <xf numFmtId="168" fontId="20" fillId="36" borderId="12" xfId="59" applyNumberFormat="1" applyFont="1" applyFill="1" applyBorder="1" applyAlignment="1">
      <alignment horizontal="right" wrapText="1"/>
      <protection/>
    </xf>
    <xf numFmtId="168" fontId="3" fillId="0" borderId="0" xfId="0" applyNumberFormat="1" applyFont="1" applyAlignment="1">
      <alignment/>
    </xf>
    <xf numFmtId="168" fontId="11" fillId="0" borderId="12" xfId="57" applyNumberFormat="1" applyFont="1" applyFill="1" applyBorder="1" applyAlignment="1">
      <alignment horizontal="right" wrapText="1"/>
      <protection/>
    </xf>
    <xf numFmtId="168" fontId="11" fillId="36" borderId="12" xfId="57" applyNumberFormat="1" applyFont="1" applyFill="1" applyBorder="1" applyAlignment="1">
      <alignment horizontal="right" wrapText="1"/>
      <protection/>
    </xf>
    <xf numFmtId="168" fontId="15" fillId="35" borderId="10" xfId="57" applyNumberFormat="1" applyFont="1" applyFill="1" applyBorder="1" applyAlignment="1">
      <alignment horizontal="right" wrapText="1"/>
      <protection/>
    </xf>
    <xf numFmtId="168" fontId="11" fillId="0" borderId="14" xfId="57" applyNumberFormat="1" applyFont="1" applyFill="1" applyBorder="1" applyAlignment="1">
      <alignment horizontal="right" wrapText="1"/>
      <protection/>
    </xf>
    <xf numFmtId="168" fontId="11" fillId="0" borderId="12" xfId="58" applyNumberFormat="1" applyFont="1" applyFill="1" applyBorder="1" applyAlignment="1">
      <alignment horizontal="right" wrapText="1"/>
      <protection/>
    </xf>
    <xf numFmtId="168" fontId="11" fillId="36" borderId="12" xfId="58" applyNumberFormat="1" applyFont="1" applyFill="1" applyBorder="1" applyAlignment="1">
      <alignment horizontal="right" wrapText="1"/>
      <protection/>
    </xf>
    <xf numFmtId="168" fontId="0" fillId="34" borderId="0" xfId="0" applyNumberFormat="1" applyFill="1" applyAlignment="1">
      <alignment/>
    </xf>
    <xf numFmtId="0" fontId="8" fillId="0" borderId="10" xfId="0" applyFont="1" applyBorder="1" applyAlignment="1">
      <alignment horizontal="left" indent="1"/>
    </xf>
    <xf numFmtId="168" fontId="8" fillId="0" borderId="10" xfId="0" applyNumberFormat="1" applyFont="1" applyBorder="1" applyAlignment="1">
      <alignment horizontal="left" indent="1"/>
    </xf>
    <xf numFmtId="0" fontId="8" fillId="0" borderId="10" xfId="0" applyFont="1" applyFill="1" applyBorder="1" applyAlignment="1">
      <alignment horizontal="left" indent="1"/>
    </xf>
    <xf numFmtId="168" fontId="8" fillId="0" borderId="10" xfId="0" applyNumberFormat="1" applyFont="1" applyFill="1" applyBorder="1" applyAlignment="1">
      <alignment horizontal="left" indent="1"/>
    </xf>
    <xf numFmtId="0" fontId="8" fillId="38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1" fontId="7" fillId="33" borderId="19" xfId="0" applyNumberFormat="1" applyFont="1" applyFill="1" applyBorder="1" applyAlignment="1">
      <alignment horizontal="center" wrapText="1"/>
    </xf>
    <xf numFmtId="0" fontId="0" fillId="0" borderId="20" xfId="0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left"/>
    </xf>
    <xf numFmtId="2" fontId="11" fillId="36" borderId="12" xfId="60" applyNumberFormat="1" applyFont="1" applyFill="1" applyBorder="1" applyAlignment="1">
      <alignment horizontal="right" wrapText="1"/>
      <protection/>
    </xf>
    <xf numFmtId="0" fontId="3" fillId="33" borderId="10" xfId="0" applyFont="1" applyFill="1" applyBorder="1" applyAlignment="1">
      <alignment horizontal="center" wrapText="1"/>
    </xf>
    <xf numFmtId="168" fontId="3" fillId="33" borderId="10" xfId="0" applyNumberFormat="1" applyFont="1" applyFill="1" applyBorder="1" applyAlignment="1">
      <alignment horizontal="center" wrapText="1"/>
    </xf>
    <xf numFmtId="2" fontId="11" fillId="36" borderId="10" xfId="60" applyNumberFormat="1" applyFont="1" applyFill="1" applyBorder="1" applyAlignment="1">
      <alignment horizontal="right" wrapText="1"/>
      <protection/>
    </xf>
    <xf numFmtId="0" fontId="11" fillId="0" borderId="10" xfId="60" applyFont="1" applyFill="1" applyBorder="1" applyAlignment="1">
      <alignment horizontal="left" wrapText="1"/>
      <protection/>
    </xf>
    <xf numFmtId="2" fontId="11" fillId="0" borderId="10" xfId="60" applyNumberFormat="1" applyFont="1" applyFill="1" applyBorder="1" applyAlignment="1">
      <alignment horizontal="right" wrapText="1"/>
      <protection/>
    </xf>
    <xf numFmtId="2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/>
    </xf>
    <xf numFmtId="0" fontId="21" fillId="36" borderId="10" xfId="60" applyFont="1" applyFill="1" applyBorder="1" applyAlignment="1">
      <alignment horizontal="center" wrapText="1"/>
      <protection/>
    </xf>
    <xf numFmtId="0" fontId="21" fillId="0" borderId="10" xfId="60" applyFont="1" applyFill="1" applyBorder="1" applyAlignment="1">
      <alignment horizontal="center" wrapText="1"/>
      <protection/>
    </xf>
    <xf numFmtId="0" fontId="11" fillId="0" borderId="10" xfId="60" applyFont="1" applyFill="1" applyBorder="1" applyAlignment="1">
      <alignment horizontal="center" wrapText="1"/>
      <protection/>
    </xf>
    <xf numFmtId="0" fontId="21" fillId="36" borderId="10" xfId="60" applyFont="1" applyFill="1" applyBorder="1" applyAlignment="1">
      <alignment horizontal="left" wrapText="1"/>
      <protection/>
    </xf>
    <xf numFmtId="0" fontId="21" fillId="0" borderId="10" xfId="60" applyFont="1" applyFill="1" applyBorder="1" applyAlignment="1">
      <alignment horizontal="left" wrapText="1"/>
      <protection/>
    </xf>
    <xf numFmtId="0" fontId="4" fillId="0" borderId="1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68" fontId="8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left" indent="1"/>
    </xf>
    <xf numFmtId="0" fontId="8" fillId="0" borderId="10" xfId="0" applyFont="1" applyBorder="1" applyAlignment="1">
      <alignment horizontal="left" wrapText="1" indent="1"/>
    </xf>
    <xf numFmtId="0" fontId="4" fillId="38" borderId="10" xfId="0" applyFont="1" applyFill="1" applyBorder="1" applyAlignment="1">
      <alignment horizontal="center"/>
    </xf>
    <xf numFmtId="0" fontId="8" fillId="38" borderId="10" xfId="0" applyFont="1" applyFill="1" applyBorder="1" applyAlignment="1">
      <alignment horizontal="left" inden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 indent="1"/>
    </xf>
    <xf numFmtId="168" fontId="8" fillId="38" borderId="0" xfId="0" applyNumberFormat="1" applyFont="1" applyFill="1" applyBorder="1" applyAlignment="1">
      <alignment/>
    </xf>
    <xf numFmtId="168" fontId="8" fillId="0" borderId="0" xfId="0" applyNumberFormat="1" applyFont="1" applyBorder="1" applyAlignment="1">
      <alignment/>
    </xf>
    <xf numFmtId="168" fontId="8" fillId="38" borderId="0" xfId="0" applyNumberFormat="1" applyFont="1" applyFill="1" applyBorder="1" applyAlignment="1">
      <alignment horizontal="right"/>
    </xf>
    <xf numFmtId="2" fontId="11" fillId="36" borderId="0" xfId="60" applyNumberFormat="1" applyFont="1" applyFill="1" applyBorder="1" applyAlignment="1">
      <alignment horizontal="right" wrapText="1"/>
      <protection/>
    </xf>
    <xf numFmtId="2" fontId="8" fillId="38" borderId="10" xfId="0" applyNumberFormat="1" applyFont="1" applyFill="1" applyBorder="1" applyAlignment="1">
      <alignment/>
    </xf>
    <xf numFmtId="2" fontId="8" fillId="38" borderId="10" xfId="0" applyNumberFormat="1" applyFont="1" applyFill="1" applyBorder="1" applyAlignment="1">
      <alignment horizontal="right"/>
    </xf>
    <xf numFmtId="2" fontId="8" fillId="0" borderId="10" xfId="0" applyNumberFormat="1" applyFont="1" applyBorder="1" applyAlignment="1">
      <alignment/>
    </xf>
    <xf numFmtId="2" fontId="8" fillId="38" borderId="10" xfId="0" applyNumberFormat="1" applyFont="1" applyFill="1" applyBorder="1" applyAlignment="1">
      <alignment horizontal="right" wrapText="1"/>
    </xf>
    <xf numFmtId="0" fontId="11" fillId="33" borderId="21" xfId="60" applyFont="1" applyFill="1" applyBorder="1" applyAlignment="1">
      <alignment horizontal="center" wrapText="1"/>
      <protection/>
    </xf>
    <xf numFmtId="0" fontId="11" fillId="39" borderId="21" xfId="60" applyFont="1" applyFill="1" applyBorder="1" applyAlignment="1">
      <alignment horizontal="center" wrapText="1"/>
      <protection/>
    </xf>
    <xf numFmtId="0" fontId="11" fillId="40" borderId="21" xfId="60" applyFont="1" applyFill="1" applyBorder="1" applyAlignment="1">
      <alignment horizontal="center" wrapText="1"/>
      <protection/>
    </xf>
    <xf numFmtId="2" fontId="11" fillId="40" borderId="21" xfId="60" applyNumberFormat="1" applyFont="1" applyFill="1" applyBorder="1" applyAlignment="1">
      <alignment horizontal="center" wrapText="1"/>
      <protection/>
    </xf>
    <xf numFmtId="0" fontId="11" fillId="36" borderId="10" xfId="60" applyFont="1" applyFill="1" applyBorder="1" applyAlignment="1">
      <alignment horizontal="left" wrapText="1"/>
      <protection/>
    </xf>
    <xf numFmtId="0" fontId="11" fillId="36" borderId="10" xfId="60" applyFont="1" applyFill="1" applyBorder="1" applyAlignment="1">
      <alignment horizontal="right" wrapText="1"/>
      <protection/>
    </xf>
    <xf numFmtId="0" fontId="11" fillId="0" borderId="10" xfId="60" applyFont="1" applyFill="1" applyBorder="1" applyAlignment="1">
      <alignment horizontal="right" wrapText="1"/>
      <protection/>
    </xf>
    <xf numFmtId="0" fontId="11" fillId="0" borderId="22" xfId="60" applyFont="1" applyFill="1" applyBorder="1" applyAlignment="1">
      <alignment horizontal="right" wrapText="1"/>
      <protection/>
    </xf>
    <xf numFmtId="2" fontId="11" fillId="0" borderId="17" xfId="60" applyNumberFormat="1" applyFont="1" applyFill="1" applyBorder="1" applyAlignment="1">
      <alignment horizontal="right" wrapText="1"/>
      <protection/>
    </xf>
    <xf numFmtId="0" fontId="11" fillId="0" borderId="13" xfId="60" applyFont="1" applyFill="1" applyBorder="1" applyAlignment="1">
      <alignment horizontal="right" wrapText="1"/>
      <protection/>
    </xf>
    <xf numFmtId="0" fontId="4" fillId="38" borderId="10" xfId="0" applyFont="1" applyFill="1" applyBorder="1" applyAlignment="1">
      <alignment horizontal="right"/>
    </xf>
    <xf numFmtId="0" fontId="11" fillId="0" borderId="0" xfId="60" applyFont="1" applyFill="1" applyBorder="1" applyAlignment="1">
      <alignment horizontal="right" wrapText="1"/>
      <protection/>
    </xf>
    <xf numFmtId="168" fontId="11" fillId="36" borderId="10" xfId="60" applyNumberFormat="1" applyFont="1" applyFill="1" applyBorder="1" applyAlignment="1">
      <alignment horizontal="left" wrapText="1"/>
      <protection/>
    </xf>
    <xf numFmtId="0" fontId="11" fillId="38" borderId="10" xfId="60" applyFont="1" applyFill="1" applyBorder="1" applyAlignment="1">
      <alignment horizontal="right" wrapText="1"/>
      <protection/>
    </xf>
    <xf numFmtId="2" fontId="11" fillId="36" borderId="10" xfId="60" applyNumberFormat="1" applyFont="1" applyFill="1" applyBorder="1" applyAlignment="1">
      <alignment horizontal="left" wrapText="1"/>
      <protection/>
    </xf>
    <xf numFmtId="0" fontId="23" fillId="0" borderId="10" xfId="60" applyFont="1" applyFill="1" applyBorder="1" applyAlignment="1">
      <alignment horizontal="left" wrapText="1"/>
      <protection/>
    </xf>
    <xf numFmtId="0" fontId="24" fillId="0" borderId="10" xfId="60" applyFont="1" applyFill="1" applyBorder="1" applyAlignment="1">
      <alignment horizontal="left" wrapText="1"/>
      <protection/>
    </xf>
    <xf numFmtId="0" fontId="24" fillId="0" borderId="10" xfId="60" applyFont="1" applyFill="1" applyBorder="1" applyAlignment="1">
      <alignment horizontal="right" wrapText="1"/>
      <protection/>
    </xf>
    <xf numFmtId="0" fontId="25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/>
    </xf>
    <xf numFmtId="2" fontId="24" fillId="0" borderId="10" xfId="60" applyNumberFormat="1" applyFont="1" applyFill="1" applyBorder="1" applyAlignment="1">
      <alignment horizontal="left" wrapText="1"/>
      <protection/>
    </xf>
    <xf numFmtId="2" fontId="24" fillId="0" borderId="10" xfId="60" applyNumberFormat="1" applyFont="1" applyFill="1" applyBorder="1" applyAlignment="1">
      <alignment horizontal="right" wrapText="1"/>
      <protection/>
    </xf>
    <xf numFmtId="2" fontId="24" fillId="0" borderId="17" xfId="60" applyNumberFormat="1" applyFont="1" applyFill="1" applyBorder="1" applyAlignment="1">
      <alignment horizontal="right" wrapText="1"/>
      <protection/>
    </xf>
    <xf numFmtId="0" fontId="24" fillId="0" borderId="22" xfId="60" applyFont="1" applyFill="1" applyBorder="1" applyAlignment="1">
      <alignment horizontal="right" wrapText="1"/>
      <protection/>
    </xf>
    <xf numFmtId="0" fontId="25" fillId="0" borderId="10" xfId="0" applyFont="1" applyFill="1" applyBorder="1" applyAlignment="1">
      <alignment horizontal="right"/>
    </xf>
    <xf numFmtId="0" fontId="26" fillId="0" borderId="0" xfId="0" applyFont="1" applyFill="1" applyAlignment="1">
      <alignment/>
    </xf>
    <xf numFmtId="0" fontId="11" fillId="0" borderId="23" xfId="60" applyFont="1" applyFill="1" applyBorder="1" applyAlignment="1">
      <alignment horizontal="right" wrapText="1"/>
      <protection/>
    </xf>
    <xf numFmtId="2" fontId="11" fillId="0" borderId="10" xfId="60" applyNumberFormat="1" applyFont="1" applyFill="1" applyBorder="1" applyAlignment="1">
      <alignment horizontal="left" wrapText="1"/>
      <protection/>
    </xf>
    <xf numFmtId="0" fontId="21" fillId="36" borderId="10" xfId="60" applyFont="1" applyFill="1" applyBorder="1" applyAlignment="1">
      <alignment horizontal="right" wrapText="1"/>
      <protection/>
    </xf>
    <xf numFmtId="0" fontId="27" fillId="0" borderId="10" xfId="60" applyFont="1" applyFill="1" applyBorder="1" applyAlignment="1">
      <alignment horizontal="right" wrapText="1"/>
      <protection/>
    </xf>
    <xf numFmtId="2" fontId="22" fillId="0" borderId="10" xfId="0" applyNumberFormat="1" applyFont="1" applyFill="1" applyBorder="1" applyAlignment="1">
      <alignment wrapText="1"/>
    </xf>
    <xf numFmtId="0" fontId="0" fillId="38" borderId="10" xfId="0" applyFill="1" applyBorder="1" applyAlignment="1">
      <alignment/>
    </xf>
    <xf numFmtId="2" fontId="0" fillId="38" borderId="10" xfId="0" applyNumberFormat="1" applyFill="1" applyBorder="1" applyAlignment="1">
      <alignment/>
    </xf>
    <xf numFmtId="0" fontId="0" fillId="0" borderId="10" xfId="0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0" fillId="38" borderId="10" xfId="0" applyFont="1" applyFill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2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29" fillId="0" borderId="0" xfId="0" applyFont="1" applyAlignment="1">
      <alignment/>
    </xf>
    <xf numFmtId="0" fontId="0" fillId="33" borderId="24" xfId="0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9" xfId="0" applyBorder="1" applyAlignment="1">
      <alignment/>
    </xf>
    <xf numFmtId="2" fontId="0" fillId="41" borderId="19" xfId="0" applyNumberFormat="1" applyFont="1" applyFill="1" applyBorder="1" applyAlignment="1">
      <alignment/>
    </xf>
    <xf numFmtId="2" fontId="0" fillId="41" borderId="10" xfId="0" applyNumberFormat="1" applyFill="1" applyBorder="1" applyAlignment="1">
      <alignment/>
    </xf>
    <xf numFmtId="2" fontId="0" fillId="41" borderId="10" xfId="0" applyNumberFormat="1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0" xfId="0" applyFill="1" applyBorder="1" applyAlignment="1">
      <alignment/>
    </xf>
    <xf numFmtId="0" fontId="0" fillId="0" borderId="26" xfId="0" applyBorder="1" applyAlignment="1">
      <alignment/>
    </xf>
    <xf numFmtId="2" fontId="0" fillId="41" borderId="26" xfId="0" applyNumberFormat="1" applyFont="1" applyFill="1" applyBorder="1" applyAlignment="1">
      <alignment/>
    </xf>
    <xf numFmtId="0" fontId="30" fillId="0" borderId="10" xfId="60" applyFont="1" applyFill="1" applyBorder="1" applyAlignment="1">
      <alignment horizontal="left" wrapText="1"/>
      <protection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9" xfId="0" applyFont="1" applyBorder="1" applyAlignment="1">
      <alignment/>
    </xf>
    <xf numFmtId="2" fontId="11" fillId="42" borderId="10" xfId="60" applyNumberFormat="1" applyFont="1" applyFill="1" applyBorder="1" applyAlignment="1">
      <alignment horizontal="right" wrapText="1"/>
      <protection/>
    </xf>
    <xf numFmtId="0" fontId="0" fillId="41" borderId="10" xfId="0" applyFill="1" applyBorder="1" applyAlignment="1">
      <alignment/>
    </xf>
    <xf numFmtId="2" fontId="30" fillId="42" borderId="10" xfId="60" applyNumberFormat="1" applyFont="1" applyFill="1" applyBorder="1" applyAlignment="1">
      <alignment horizontal="right" wrapText="1"/>
      <protection/>
    </xf>
    <xf numFmtId="2" fontId="0" fillId="41" borderId="19" xfId="0" applyNumberFormat="1" applyFill="1" applyBorder="1" applyAlignment="1">
      <alignment/>
    </xf>
    <xf numFmtId="0" fontId="30" fillId="0" borderId="19" xfId="60" applyFont="1" applyFill="1" applyBorder="1" applyAlignment="1">
      <alignment horizontal="left" wrapText="1"/>
      <protection/>
    </xf>
    <xf numFmtId="2" fontId="11" fillId="42" borderId="19" xfId="60" applyNumberFormat="1" applyFont="1" applyFill="1" applyBorder="1" applyAlignment="1">
      <alignment horizontal="right" wrapText="1"/>
      <protection/>
    </xf>
    <xf numFmtId="2" fontId="11" fillId="42" borderId="24" xfId="60" applyNumberFormat="1" applyFont="1" applyFill="1" applyBorder="1" applyAlignment="1">
      <alignment horizontal="right" wrapText="1"/>
      <protection/>
    </xf>
    <xf numFmtId="0" fontId="30" fillId="0" borderId="24" xfId="60" applyFont="1" applyFill="1" applyBorder="1" applyAlignment="1">
      <alignment horizontal="left" wrapText="1"/>
      <protection/>
    </xf>
    <xf numFmtId="2" fontId="0" fillId="41" borderId="24" xfId="0" applyNumberFormat="1" applyFont="1" applyFill="1" applyBorder="1" applyAlignment="1">
      <alignment/>
    </xf>
    <xf numFmtId="2" fontId="30" fillId="42" borderId="24" xfId="60" applyNumberFormat="1" applyFont="1" applyFill="1" applyBorder="1" applyAlignment="1">
      <alignment horizontal="right" wrapText="1"/>
      <protection/>
    </xf>
    <xf numFmtId="0" fontId="0" fillId="41" borderId="19" xfId="0" applyFont="1" applyFill="1" applyBorder="1" applyAlignment="1">
      <alignment/>
    </xf>
    <xf numFmtId="0" fontId="31" fillId="0" borderId="24" xfId="60" applyFont="1" applyFill="1" applyBorder="1" applyAlignment="1">
      <alignment horizontal="center" wrapText="1"/>
      <protection/>
    </xf>
    <xf numFmtId="2" fontId="11" fillId="42" borderId="27" xfId="60" applyNumberFormat="1" applyFont="1" applyFill="1" applyBorder="1" applyAlignment="1">
      <alignment horizontal="right" wrapText="1"/>
      <protection/>
    </xf>
    <xf numFmtId="2" fontId="0" fillId="0" borderId="25" xfId="0" applyNumberFormat="1" applyBorder="1" applyAlignment="1">
      <alignment/>
    </xf>
    <xf numFmtId="0" fontId="30" fillId="0" borderId="27" xfId="60" applyFont="1" applyFill="1" applyBorder="1" applyAlignment="1">
      <alignment horizontal="left" wrapText="1"/>
      <protection/>
    </xf>
    <xf numFmtId="0" fontId="8" fillId="33" borderId="28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1" fontId="7" fillId="33" borderId="26" xfId="0" applyNumberFormat="1" applyFont="1" applyFill="1" applyBorder="1" applyAlignment="1">
      <alignment horizontal="center" wrapText="1"/>
    </xf>
    <xf numFmtId="1" fontId="7" fillId="33" borderId="19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29" xfId="0" applyFont="1" applyFill="1" applyBorder="1" applyAlignment="1">
      <alignment horizontal="center" wrapText="1"/>
    </xf>
    <xf numFmtId="0" fontId="7" fillId="33" borderId="30" xfId="0" applyFont="1" applyFill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4" xfId="57"/>
    <cellStyle name="Normal_2005 m" xfId="58"/>
    <cellStyle name="Normal_2006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0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6.140625" style="0" customWidth="1"/>
    <col min="2" max="2" width="12.8515625" style="0" customWidth="1"/>
    <col min="3" max="3" width="5.57421875" style="0" customWidth="1"/>
    <col min="4" max="4" width="4.140625" style="0" customWidth="1"/>
    <col min="6" max="6" width="5.421875" style="4" customWidth="1"/>
    <col min="7" max="7" width="5.7109375" style="0" customWidth="1"/>
    <col min="8" max="8" width="5.00390625" style="0" customWidth="1"/>
    <col min="9" max="9" width="5.421875" style="0" customWidth="1"/>
    <col min="10" max="10" width="5.8515625" style="0" customWidth="1"/>
    <col min="12" max="12" width="12.421875" style="0" customWidth="1"/>
    <col min="13" max="13" width="6.8515625" style="0" customWidth="1"/>
    <col min="14" max="14" width="4.8515625" style="0" customWidth="1"/>
    <col min="15" max="15" width="7.57421875" style="9" customWidth="1"/>
    <col min="16" max="16" width="6.140625" style="9" customWidth="1"/>
    <col min="17" max="17" width="6.140625" style="0" customWidth="1"/>
    <col min="18" max="18" width="5.28125" style="0" customWidth="1"/>
    <col min="19" max="19" width="18.00390625" style="0" customWidth="1"/>
  </cols>
  <sheetData>
    <row r="1" spans="1:19" ht="52.5" customHeight="1">
      <c r="A1" s="110" t="s">
        <v>139</v>
      </c>
      <c r="B1" s="110" t="s">
        <v>16</v>
      </c>
      <c r="C1" s="110" t="s">
        <v>17</v>
      </c>
      <c r="D1" s="110" t="s">
        <v>18</v>
      </c>
      <c r="E1" s="110" t="s">
        <v>1176</v>
      </c>
      <c r="F1" s="111" t="s">
        <v>1177</v>
      </c>
      <c r="G1" s="110" t="s">
        <v>19</v>
      </c>
      <c r="H1" s="112" t="s">
        <v>140</v>
      </c>
      <c r="I1" s="110" t="s">
        <v>141</v>
      </c>
      <c r="J1" s="110" t="s">
        <v>807</v>
      </c>
      <c r="K1" s="110" t="s">
        <v>20</v>
      </c>
      <c r="L1" s="110" t="s">
        <v>21</v>
      </c>
      <c r="M1" s="110" t="s">
        <v>142</v>
      </c>
      <c r="N1" s="110" t="s">
        <v>800</v>
      </c>
      <c r="O1" s="113" t="s">
        <v>143</v>
      </c>
      <c r="P1" s="110" t="s">
        <v>668</v>
      </c>
      <c r="Q1" s="110" t="s">
        <v>22</v>
      </c>
      <c r="R1" s="110" t="s">
        <v>23</v>
      </c>
      <c r="S1" s="110" t="s">
        <v>144</v>
      </c>
    </row>
    <row r="2" spans="1:21" ht="63.75" customHeight="1">
      <c r="A2" s="114" t="s">
        <v>24</v>
      </c>
      <c r="B2" s="114" t="s">
        <v>25</v>
      </c>
      <c r="C2" s="115">
        <v>13</v>
      </c>
      <c r="D2" s="115">
        <v>1</v>
      </c>
      <c r="E2" s="78" t="s">
        <v>1088</v>
      </c>
      <c r="F2" s="98" t="s">
        <v>646</v>
      </c>
      <c r="G2" s="115">
        <v>0.077</v>
      </c>
      <c r="H2" s="115">
        <v>0.04</v>
      </c>
      <c r="I2" s="115">
        <v>50.79</v>
      </c>
      <c r="J2" s="115">
        <v>711</v>
      </c>
      <c r="K2" s="114" t="s">
        <v>426</v>
      </c>
      <c r="L2" s="114" t="s">
        <v>644</v>
      </c>
      <c r="M2" s="114" t="s">
        <v>1089</v>
      </c>
      <c r="N2" s="114" t="s">
        <v>891</v>
      </c>
      <c r="O2" s="82">
        <v>98.08</v>
      </c>
      <c r="P2" s="116">
        <v>196.15</v>
      </c>
      <c r="Q2" s="116">
        <v>0</v>
      </c>
      <c r="R2" s="116">
        <v>0</v>
      </c>
      <c r="S2" s="83" t="s">
        <v>427</v>
      </c>
      <c r="U2" s="79"/>
    </row>
    <row r="3" spans="1:21" ht="65.25" customHeight="1">
      <c r="A3" s="114" t="s">
        <v>839</v>
      </c>
      <c r="B3" s="114" t="s">
        <v>840</v>
      </c>
      <c r="C3" s="115">
        <v>2</v>
      </c>
      <c r="D3" s="115">
        <v>1</v>
      </c>
      <c r="E3" s="78" t="s">
        <v>1088</v>
      </c>
      <c r="F3" s="98" t="s">
        <v>392</v>
      </c>
      <c r="G3" s="115">
        <v>0.5</v>
      </c>
      <c r="H3" s="115">
        <v>0.5</v>
      </c>
      <c r="I3" s="115">
        <v>18.71</v>
      </c>
      <c r="J3" s="115">
        <v>262</v>
      </c>
      <c r="K3" s="114" t="s">
        <v>841</v>
      </c>
      <c r="L3" s="114" t="s">
        <v>644</v>
      </c>
      <c r="M3" s="114" t="s">
        <v>1089</v>
      </c>
      <c r="N3" s="114" t="s">
        <v>891</v>
      </c>
      <c r="O3" s="82">
        <v>462.5</v>
      </c>
      <c r="P3" s="115">
        <v>462.5</v>
      </c>
      <c r="Q3" s="116">
        <v>0</v>
      </c>
      <c r="R3" s="116">
        <v>0</v>
      </c>
      <c r="S3" s="83" t="s">
        <v>644</v>
      </c>
      <c r="U3" s="117"/>
    </row>
    <row r="4" spans="1:21" ht="73.5" customHeight="1">
      <c r="A4" s="114" t="s">
        <v>842</v>
      </c>
      <c r="B4" s="114" t="s">
        <v>843</v>
      </c>
      <c r="C4" s="115">
        <v>3</v>
      </c>
      <c r="D4" s="115">
        <v>1</v>
      </c>
      <c r="E4" s="78" t="s">
        <v>1088</v>
      </c>
      <c r="F4" s="98" t="s">
        <v>208</v>
      </c>
      <c r="G4" s="115">
        <v>0.333</v>
      </c>
      <c r="H4" s="115">
        <v>0.17</v>
      </c>
      <c r="I4" s="115">
        <v>0</v>
      </c>
      <c r="J4" s="115">
        <v>0</v>
      </c>
      <c r="K4" s="114" t="s">
        <v>764</v>
      </c>
      <c r="L4" s="114" t="s">
        <v>644</v>
      </c>
      <c r="M4" s="114" t="s">
        <v>1089</v>
      </c>
      <c r="N4" s="114" t="s">
        <v>857</v>
      </c>
      <c r="O4" s="82">
        <v>14.44</v>
      </c>
      <c r="P4" s="115">
        <v>15.52</v>
      </c>
      <c r="Q4" s="116">
        <v>0.802</v>
      </c>
      <c r="R4" s="116">
        <v>1.453</v>
      </c>
      <c r="S4" s="83" t="s">
        <v>844</v>
      </c>
      <c r="T4" s="118"/>
      <c r="U4" s="119"/>
    </row>
    <row r="5" spans="1:21" ht="63" customHeight="1">
      <c r="A5" s="114" t="s">
        <v>897</v>
      </c>
      <c r="B5" s="114" t="s">
        <v>898</v>
      </c>
      <c r="C5" s="115">
        <v>2</v>
      </c>
      <c r="D5" s="115">
        <v>2</v>
      </c>
      <c r="E5" s="120" t="s">
        <v>381</v>
      </c>
      <c r="F5" s="98" t="s">
        <v>208</v>
      </c>
      <c r="G5" s="115">
        <v>1</v>
      </c>
      <c r="H5" s="115">
        <v>0.25</v>
      </c>
      <c r="I5" s="115">
        <v>0</v>
      </c>
      <c r="J5" s="115">
        <v>0</v>
      </c>
      <c r="K5" s="114" t="s">
        <v>1104</v>
      </c>
      <c r="L5" s="114" t="s">
        <v>644</v>
      </c>
      <c r="M5" s="114" t="s">
        <v>1089</v>
      </c>
      <c r="N5" s="114" t="s">
        <v>857</v>
      </c>
      <c r="O5" s="82">
        <v>17.59</v>
      </c>
      <c r="P5" s="115">
        <v>50.78</v>
      </c>
      <c r="Q5" s="116">
        <v>0.286</v>
      </c>
      <c r="R5" s="116">
        <v>1.453</v>
      </c>
      <c r="S5" s="83" t="s">
        <v>427</v>
      </c>
      <c r="T5" s="118"/>
      <c r="U5" s="121"/>
    </row>
    <row r="6" spans="1:21" ht="68.25" customHeight="1">
      <c r="A6" s="114" t="s">
        <v>897</v>
      </c>
      <c r="B6" s="114" t="s">
        <v>843</v>
      </c>
      <c r="C6" s="115">
        <v>2</v>
      </c>
      <c r="D6" s="115">
        <v>2</v>
      </c>
      <c r="E6" s="78" t="s">
        <v>1088</v>
      </c>
      <c r="F6" s="98" t="s">
        <v>208</v>
      </c>
      <c r="G6" s="115">
        <v>1</v>
      </c>
      <c r="H6" s="115">
        <v>0.25</v>
      </c>
      <c r="I6" s="115">
        <v>0</v>
      </c>
      <c r="J6" s="115">
        <v>0</v>
      </c>
      <c r="K6" s="114" t="s">
        <v>1104</v>
      </c>
      <c r="L6" s="114"/>
      <c r="M6" s="114" t="s">
        <v>1089</v>
      </c>
      <c r="N6" s="114" t="s">
        <v>857</v>
      </c>
      <c r="O6" s="82">
        <v>17.59</v>
      </c>
      <c r="P6" s="115">
        <v>50.78</v>
      </c>
      <c r="Q6" s="116">
        <v>0.286</v>
      </c>
      <c r="R6" s="116">
        <v>1.453</v>
      </c>
      <c r="S6" s="83" t="s">
        <v>427</v>
      </c>
      <c r="T6" s="118"/>
      <c r="U6" s="121"/>
    </row>
    <row r="7" spans="1:21" ht="78.75" customHeight="1">
      <c r="A7" s="114" t="s">
        <v>899</v>
      </c>
      <c r="B7" s="114" t="s">
        <v>900</v>
      </c>
      <c r="C7" s="115">
        <v>2</v>
      </c>
      <c r="D7" s="115">
        <v>1</v>
      </c>
      <c r="E7" s="78" t="s">
        <v>1088</v>
      </c>
      <c r="F7" s="98" t="s">
        <v>208</v>
      </c>
      <c r="G7" s="115">
        <v>0.5</v>
      </c>
      <c r="H7" s="115">
        <v>0.25</v>
      </c>
      <c r="I7" s="115">
        <v>0</v>
      </c>
      <c r="J7" s="115">
        <v>0</v>
      </c>
      <c r="K7" s="114" t="s">
        <v>901</v>
      </c>
      <c r="L7" s="114"/>
      <c r="M7" s="114" t="s">
        <v>1089</v>
      </c>
      <c r="N7" s="114" t="s">
        <v>857</v>
      </c>
      <c r="O7" s="82">
        <v>10.61</v>
      </c>
      <c r="P7" s="115">
        <v>15</v>
      </c>
      <c r="Q7" s="116">
        <v>0</v>
      </c>
      <c r="R7" s="116">
        <v>0</v>
      </c>
      <c r="S7" s="83" t="s">
        <v>844</v>
      </c>
      <c r="T7" s="118"/>
      <c r="U7" s="121"/>
    </row>
    <row r="8" spans="1:21" ht="66" customHeight="1">
      <c r="A8" s="114" t="s">
        <v>902</v>
      </c>
      <c r="B8" s="114" t="s">
        <v>903</v>
      </c>
      <c r="C8" s="115">
        <v>2</v>
      </c>
      <c r="D8" s="115">
        <v>2</v>
      </c>
      <c r="E8" s="120" t="s">
        <v>379</v>
      </c>
      <c r="F8" s="98" t="s">
        <v>1087</v>
      </c>
      <c r="G8" s="115">
        <v>1</v>
      </c>
      <c r="H8" s="115">
        <v>0.5</v>
      </c>
      <c r="I8" s="115">
        <v>0</v>
      </c>
      <c r="J8" s="115">
        <v>0</v>
      </c>
      <c r="K8" s="114" t="s">
        <v>1217</v>
      </c>
      <c r="L8" s="114"/>
      <c r="M8" s="114" t="s">
        <v>390</v>
      </c>
      <c r="N8" s="114" t="s">
        <v>857</v>
      </c>
      <c r="O8" s="82">
        <v>25.33</v>
      </c>
      <c r="P8" s="115">
        <v>49.12</v>
      </c>
      <c r="Q8" s="116">
        <v>0.75</v>
      </c>
      <c r="R8" s="116">
        <v>1.177</v>
      </c>
      <c r="S8" s="83" t="s">
        <v>644</v>
      </c>
      <c r="T8" s="118"/>
      <c r="U8" s="121"/>
    </row>
    <row r="9" spans="1:21" ht="63.75" customHeight="1">
      <c r="A9" s="114" t="s">
        <v>902</v>
      </c>
      <c r="B9" s="114" t="s">
        <v>904</v>
      </c>
      <c r="C9" s="115">
        <v>2</v>
      </c>
      <c r="D9" s="115">
        <v>2</v>
      </c>
      <c r="E9" s="120" t="s">
        <v>380</v>
      </c>
      <c r="F9" s="98" t="s">
        <v>392</v>
      </c>
      <c r="G9" s="115">
        <v>1</v>
      </c>
      <c r="H9" s="115">
        <v>0.5</v>
      </c>
      <c r="I9" s="115">
        <v>0</v>
      </c>
      <c r="J9" s="115">
        <v>0</v>
      </c>
      <c r="K9" s="114" t="s">
        <v>1217</v>
      </c>
      <c r="L9" s="122"/>
      <c r="M9" s="114" t="s">
        <v>390</v>
      </c>
      <c r="N9" s="114" t="s">
        <v>857</v>
      </c>
      <c r="O9" s="82">
        <v>25.33</v>
      </c>
      <c r="P9" s="115">
        <v>49.12</v>
      </c>
      <c r="Q9" s="116">
        <v>0.75</v>
      </c>
      <c r="R9" s="116">
        <v>1.177</v>
      </c>
      <c r="S9" s="83" t="s">
        <v>644</v>
      </c>
      <c r="T9" s="118"/>
      <c r="U9" s="121"/>
    </row>
    <row r="10" spans="1:21" ht="65.25" customHeight="1">
      <c r="A10" s="114" t="s">
        <v>478</v>
      </c>
      <c r="B10" s="114" t="s">
        <v>479</v>
      </c>
      <c r="C10" s="115">
        <v>2</v>
      </c>
      <c r="D10" s="115">
        <v>2</v>
      </c>
      <c r="E10" s="78" t="s">
        <v>1088</v>
      </c>
      <c r="F10" s="98" t="s">
        <v>208</v>
      </c>
      <c r="G10" s="115">
        <v>1</v>
      </c>
      <c r="H10" s="115">
        <v>0.5</v>
      </c>
      <c r="I10" s="115">
        <v>0</v>
      </c>
      <c r="J10" s="115">
        <v>0</v>
      </c>
      <c r="K10" s="114" t="s">
        <v>480</v>
      </c>
      <c r="L10" s="114"/>
      <c r="M10" s="114" t="s">
        <v>1089</v>
      </c>
      <c r="N10" s="114" t="s">
        <v>857</v>
      </c>
      <c r="O10" s="82">
        <v>18.395</v>
      </c>
      <c r="P10" s="115">
        <v>30</v>
      </c>
      <c r="Q10" s="116">
        <v>0</v>
      </c>
      <c r="R10" s="116">
        <v>0</v>
      </c>
      <c r="S10" s="83" t="s">
        <v>644</v>
      </c>
      <c r="T10" s="118"/>
      <c r="U10" s="121"/>
    </row>
    <row r="11" spans="1:21" ht="63.75" customHeight="1">
      <c r="A11" s="114" t="s">
        <v>478</v>
      </c>
      <c r="B11" s="114" t="s">
        <v>481</v>
      </c>
      <c r="C11" s="115">
        <v>2</v>
      </c>
      <c r="D11" s="115">
        <v>2</v>
      </c>
      <c r="E11" s="120" t="s">
        <v>1090</v>
      </c>
      <c r="F11" s="98" t="s">
        <v>208</v>
      </c>
      <c r="G11" s="115">
        <v>1</v>
      </c>
      <c r="H11" s="115">
        <v>0.5</v>
      </c>
      <c r="I11" s="115">
        <v>0</v>
      </c>
      <c r="J11" s="115">
        <v>0</v>
      </c>
      <c r="K11" s="114" t="s">
        <v>480</v>
      </c>
      <c r="L11" s="114"/>
      <c r="M11" s="114" t="s">
        <v>1089</v>
      </c>
      <c r="N11" s="114" t="s">
        <v>857</v>
      </c>
      <c r="O11" s="82">
        <v>18.395</v>
      </c>
      <c r="P11" s="115">
        <v>30</v>
      </c>
      <c r="Q11" s="116">
        <v>0</v>
      </c>
      <c r="R11" s="116">
        <v>0</v>
      </c>
      <c r="S11" s="83" t="s">
        <v>644</v>
      </c>
      <c r="T11" s="118"/>
      <c r="U11" s="121"/>
    </row>
    <row r="12" spans="1:21" ht="52.5" customHeight="1">
      <c r="A12" s="114" t="s">
        <v>482</v>
      </c>
      <c r="B12" s="114" t="s">
        <v>483</v>
      </c>
      <c r="C12" s="115">
        <v>1</v>
      </c>
      <c r="D12" s="115">
        <v>1</v>
      </c>
      <c r="E12" s="78" t="s">
        <v>1088</v>
      </c>
      <c r="F12" s="98" t="s">
        <v>1095</v>
      </c>
      <c r="G12" s="115">
        <v>1</v>
      </c>
      <c r="H12" s="115">
        <v>0.5</v>
      </c>
      <c r="I12" s="115">
        <v>0</v>
      </c>
      <c r="J12" s="115">
        <v>0</v>
      </c>
      <c r="K12" s="114" t="s">
        <v>484</v>
      </c>
      <c r="L12" s="114" t="s">
        <v>644</v>
      </c>
      <c r="M12" s="114" t="s">
        <v>1089</v>
      </c>
      <c r="N12" s="114" t="s">
        <v>857</v>
      </c>
      <c r="O12" s="82">
        <v>15</v>
      </c>
      <c r="P12" s="115">
        <v>30</v>
      </c>
      <c r="Q12" s="116">
        <v>0</v>
      </c>
      <c r="R12" s="116">
        <v>0</v>
      </c>
      <c r="S12" s="83" t="s">
        <v>427</v>
      </c>
      <c r="T12" s="118"/>
      <c r="U12" s="121"/>
    </row>
    <row r="13" spans="1:21" ht="72.75" customHeight="1">
      <c r="A13" s="114" t="s">
        <v>485</v>
      </c>
      <c r="B13" s="114" t="s">
        <v>486</v>
      </c>
      <c r="C13" s="115">
        <v>4</v>
      </c>
      <c r="D13" s="115">
        <v>4</v>
      </c>
      <c r="E13" s="78" t="s">
        <v>1088</v>
      </c>
      <c r="F13" s="98" t="s">
        <v>742</v>
      </c>
      <c r="G13" s="115">
        <v>1</v>
      </c>
      <c r="H13" s="115">
        <v>0.25</v>
      </c>
      <c r="I13" s="115">
        <v>0</v>
      </c>
      <c r="J13" s="115">
        <v>0</v>
      </c>
      <c r="K13" s="114" t="s">
        <v>487</v>
      </c>
      <c r="L13" s="114" t="s">
        <v>644</v>
      </c>
      <c r="M13" s="114" t="s">
        <v>1089</v>
      </c>
      <c r="N13" s="114" t="s">
        <v>857</v>
      </c>
      <c r="O13" s="82">
        <f>P13*H13</f>
        <v>7.5</v>
      </c>
      <c r="P13" s="115">
        <v>30</v>
      </c>
      <c r="Q13" s="116">
        <v>0</v>
      </c>
      <c r="R13" s="116">
        <v>0</v>
      </c>
      <c r="S13" s="83" t="s">
        <v>644</v>
      </c>
      <c r="T13" s="118"/>
      <c r="U13" s="121"/>
    </row>
    <row r="14" spans="1:21" ht="69.75" customHeight="1">
      <c r="A14" s="114" t="s">
        <v>485</v>
      </c>
      <c r="B14" s="114" t="s">
        <v>488</v>
      </c>
      <c r="C14" s="115">
        <v>4</v>
      </c>
      <c r="D14" s="115">
        <v>4</v>
      </c>
      <c r="E14" s="78" t="s">
        <v>666</v>
      </c>
      <c r="F14" s="98" t="s">
        <v>742</v>
      </c>
      <c r="G14" s="115">
        <v>1</v>
      </c>
      <c r="H14" s="115">
        <v>0.25</v>
      </c>
      <c r="I14" s="115">
        <v>0</v>
      </c>
      <c r="J14" s="115">
        <v>0</v>
      </c>
      <c r="K14" s="114" t="s">
        <v>487</v>
      </c>
      <c r="L14" s="114" t="s">
        <v>644</v>
      </c>
      <c r="M14" s="114" t="s">
        <v>1089</v>
      </c>
      <c r="N14" s="114" t="s">
        <v>857</v>
      </c>
      <c r="O14" s="82">
        <f>P14*H14</f>
        <v>7.5</v>
      </c>
      <c r="P14" s="115">
        <v>30</v>
      </c>
      <c r="Q14" s="116">
        <v>0</v>
      </c>
      <c r="R14" s="116">
        <v>0</v>
      </c>
      <c r="S14" s="83" t="s">
        <v>644</v>
      </c>
      <c r="T14" s="118"/>
      <c r="U14" s="121"/>
    </row>
    <row r="15" spans="1:21" ht="67.5" customHeight="1">
      <c r="A15" s="114" t="s">
        <v>485</v>
      </c>
      <c r="B15" s="114" t="s">
        <v>489</v>
      </c>
      <c r="C15" s="115">
        <v>4</v>
      </c>
      <c r="D15" s="115">
        <v>4</v>
      </c>
      <c r="E15" s="120" t="s">
        <v>1090</v>
      </c>
      <c r="F15" s="98" t="s">
        <v>742</v>
      </c>
      <c r="G15" s="115">
        <v>1</v>
      </c>
      <c r="H15" s="115">
        <v>0.25</v>
      </c>
      <c r="I15" s="115">
        <v>0</v>
      </c>
      <c r="J15" s="115">
        <v>0</v>
      </c>
      <c r="K15" s="114" t="s">
        <v>487</v>
      </c>
      <c r="L15" s="114" t="s">
        <v>644</v>
      </c>
      <c r="M15" s="114" t="s">
        <v>1089</v>
      </c>
      <c r="N15" s="114" t="s">
        <v>857</v>
      </c>
      <c r="O15" s="82">
        <f>P15*H15</f>
        <v>7.5</v>
      </c>
      <c r="P15" s="115">
        <v>30</v>
      </c>
      <c r="Q15" s="116">
        <v>0</v>
      </c>
      <c r="R15" s="116">
        <v>0</v>
      </c>
      <c r="S15" s="83" t="s">
        <v>644</v>
      </c>
      <c r="T15" s="118"/>
      <c r="U15" s="121"/>
    </row>
    <row r="16" spans="1:21" ht="69" customHeight="1">
      <c r="A16" s="114" t="s">
        <v>485</v>
      </c>
      <c r="B16" s="114" t="s">
        <v>490</v>
      </c>
      <c r="C16" s="115">
        <v>4</v>
      </c>
      <c r="D16" s="115">
        <v>4</v>
      </c>
      <c r="E16" s="120" t="s">
        <v>1090</v>
      </c>
      <c r="F16" s="120" t="s">
        <v>742</v>
      </c>
      <c r="G16" s="115">
        <v>1</v>
      </c>
      <c r="H16" s="115">
        <v>0.25</v>
      </c>
      <c r="I16" s="115">
        <v>0</v>
      </c>
      <c r="J16" s="115">
        <v>0</v>
      </c>
      <c r="K16" s="114" t="s">
        <v>487</v>
      </c>
      <c r="L16" s="114" t="s">
        <v>644</v>
      </c>
      <c r="M16" s="114" t="s">
        <v>1089</v>
      </c>
      <c r="N16" s="114" t="s">
        <v>857</v>
      </c>
      <c r="O16" s="82">
        <f>P16*H16</f>
        <v>7.5</v>
      </c>
      <c r="P16" s="115">
        <v>30</v>
      </c>
      <c r="Q16" s="116">
        <v>0</v>
      </c>
      <c r="R16" s="116">
        <v>0</v>
      </c>
      <c r="S16" s="83" t="s">
        <v>644</v>
      </c>
      <c r="T16" s="118"/>
      <c r="U16" s="121"/>
    </row>
    <row r="17" spans="1:21" ht="63.75" customHeight="1">
      <c r="A17" s="114" t="s">
        <v>493</v>
      </c>
      <c r="B17" s="114" t="s">
        <v>625</v>
      </c>
      <c r="C17" s="115">
        <v>3</v>
      </c>
      <c r="D17" s="115">
        <v>2</v>
      </c>
      <c r="E17" s="120" t="s">
        <v>380</v>
      </c>
      <c r="F17" s="98" t="s">
        <v>1087</v>
      </c>
      <c r="G17" s="115">
        <v>0.667</v>
      </c>
      <c r="H17" s="115">
        <v>0.33</v>
      </c>
      <c r="I17" s="115">
        <v>0</v>
      </c>
      <c r="J17" s="115">
        <v>0</v>
      </c>
      <c r="K17" s="114" t="s">
        <v>673</v>
      </c>
      <c r="L17" s="114"/>
      <c r="M17" s="114" t="s">
        <v>1089</v>
      </c>
      <c r="N17" s="114" t="s">
        <v>857</v>
      </c>
      <c r="O17" s="82">
        <v>19.58</v>
      </c>
      <c r="P17" s="115">
        <v>36.24</v>
      </c>
      <c r="Q17" s="116">
        <v>0.221</v>
      </c>
      <c r="R17" s="116">
        <v>0.786</v>
      </c>
      <c r="S17" s="83" t="s">
        <v>644</v>
      </c>
      <c r="T17" s="118"/>
      <c r="U17" s="121"/>
    </row>
    <row r="18" spans="1:21" ht="63.75" customHeight="1">
      <c r="A18" s="114" t="s">
        <v>493</v>
      </c>
      <c r="B18" s="114" t="s">
        <v>494</v>
      </c>
      <c r="C18" s="115">
        <v>3</v>
      </c>
      <c r="D18" s="115">
        <v>2</v>
      </c>
      <c r="E18" s="78" t="s">
        <v>1088</v>
      </c>
      <c r="F18" s="98" t="s">
        <v>1087</v>
      </c>
      <c r="G18" s="115">
        <v>0.667</v>
      </c>
      <c r="H18" s="115">
        <v>0.33</v>
      </c>
      <c r="I18" s="115">
        <v>0</v>
      </c>
      <c r="J18" s="115">
        <v>0</v>
      </c>
      <c r="K18" s="114" t="s">
        <v>673</v>
      </c>
      <c r="L18" s="114"/>
      <c r="M18" s="114" t="s">
        <v>1089</v>
      </c>
      <c r="N18" s="114" t="s">
        <v>857</v>
      </c>
      <c r="O18" s="82">
        <v>19.58</v>
      </c>
      <c r="P18" s="115">
        <v>36.24</v>
      </c>
      <c r="Q18" s="116">
        <v>0.221</v>
      </c>
      <c r="R18" s="116">
        <v>0.786</v>
      </c>
      <c r="S18" s="83" t="s">
        <v>644</v>
      </c>
      <c r="T18" s="118"/>
      <c r="U18" s="121"/>
    </row>
    <row r="19" spans="1:21" ht="63.75" customHeight="1">
      <c r="A19" s="114" t="s">
        <v>495</v>
      </c>
      <c r="B19" s="114" t="s">
        <v>496</v>
      </c>
      <c r="C19" s="115">
        <v>2</v>
      </c>
      <c r="D19" s="115">
        <v>2</v>
      </c>
      <c r="E19" s="120" t="s">
        <v>379</v>
      </c>
      <c r="F19" s="98" t="s">
        <v>392</v>
      </c>
      <c r="G19" s="115">
        <v>1</v>
      </c>
      <c r="H19" s="123">
        <v>0.25</v>
      </c>
      <c r="I19" s="115">
        <v>0</v>
      </c>
      <c r="J19" s="115">
        <v>0</v>
      </c>
      <c r="K19" s="114" t="s">
        <v>484</v>
      </c>
      <c r="L19" s="124"/>
      <c r="M19" s="114" t="s">
        <v>1089</v>
      </c>
      <c r="N19" s="114" t="s">
        <v>857</v>
      </c>
      <c r="O19" s="82">
        <v>10.605</v>
      </c>
      <c r="P19" s="115">
        <v>42.43</v>
      </c>
      <c r="Q19" s="116">
        <v>0</v>
      </c>
      <c r="R19" s="116">
        <v>0</v>
      </c>
      <c r="S19" s="83" t="s">
        <v>427</v>
      </c>
      <c r="T19" s="118"/>
      <c r="U19" s="121"/>
    </row>
    <row r="20" spans="1:21" ht="66.75" customHeight="1">
      <c r="A20" s="114" t="s">
        <v>495</v>
      </c>
      <c r="B20" s="114" t="s">
        <v>497</v>
      </c>
      <c r="C20" s="115">
        <v>2</v>
      </c>
      <c r="D20" s="115">
        <v>2</v>
      </c>
      <c r="E20" s="120" t="s">
        <v>1090</v>
      </c>
      <c r="F20" s="98" t="s">
        <v>392</v>
      </c>
      <c r="G20" s="115">
        <v>1</v>
      </c>
      <c r="H20" s="123">
        <v>0.25</v>
      </c>
      <c r="I20" s="115">
        <v>0</v>
      </c>
      <c r="J20" s="115">
        <v>0</v>
      </c>
      <c r="K20" s="114" t="s">
        <v>484</v>
      </c>
      <c r="L20" s="124"/>
      <c r="M20" s="114" t="s">
        <v>1089</v>
      </c>
      <c r="N20" s="114" t="s">
        <v>857</v>
      </c>
      <c r="O20" s="82">
        <v>10.605</v>
      </c>
      <c r="P20" s="115">
        <v>42.43</v>
      </c>
      <c r="Q20" s="116">
        <v>0</v>
      </c>
      <c r="R20" s="116">
        <v>0</v>
      </c>
      <c r="S20" s="83" t="s">
        <v>427</v>
      </c>
      <c r="T20" s="118"/>
      <c r="U20" s="121"/>
    </row>
    <row r="21" spans="1:21" ht="65.25" customHeight="1">
      <c r="A21" s="114" t="s">
        <v>49</v>
      </c>
      <c r="B21" s="114" t="s">
        <v>50</v>
      </c>
      <c r="C21" s="115">
        <v>2</v>
      </c>
      <c r="D21" s="115">
        <v>2</v>
      </c>
      <c r="E21" s="78" t="s">
        <v>1088</v>
      </c>
      <c r="F21" s="98" t="s">
        <v>208</v>
      </c>
      <c r="G21" s="115">
        <v>1</v>
      </c>
      <c r="H21" s="115">
        <v>0.5</v>
      </c>
      <c r="I21" s="115">
        <v>0</v>
      </c>
      <c r="J21" s="115">
        <v>0</v>
      </c>
      <c r="K21" s="114" t="s">
        <v>480</v>
      </c>
      <c r="L21" s="114"/>
      <c r="M21" s="114" t="s">
        <v>1089</v>
      </c>
      <c r="N21" s="114" t="s">
        <v>857</v>
      </c>
      <c r="O21" s="82">
        <v>18.395</v>
      </c>
      <c r="P21" s="115">
        <v>30</v>
      </c>
      <c r="Q21" s="116">
        <v>0</v>
      </c>
      <c r="R21" s="116">
        <v>0</v>
      </c>
      <c r="S21" s="83" t="s">
        <v>644</v>
      </c>
      <c r="T21" s="118"/>
      <c r="U21" s="121"/>
    </row>
    <row r="22" spans="1:21" ht="65.25" customHeight="1">
      <c r="A22" s="114" t="s">
        <v>49</v>
      </c>
      <c r="B22" s="114" t="s">
        <v>51</v>
      </c>
      <c r="C22" s="115">
        <v>2</v>
      </c>
      <c r="D22" s="115">
        <v>2</v>
      </c>
      <c r="E22" s="78" t="s">
        <v>1088</v>
      </c>
      <c r="F22" s="98" t="s">
        <v>208</v>
      </c>
      <c r="G22" s="115">
        <v>1</v>
      </c>
      <c r="H22" s="115">
        <v>0.5</v>
      </c>
      <c r="I22" s="115">
        <v>0</v>
      </c>
      <c r="J22" s="115">
        <v>0</v>
      </c>
      <c r="K22" s="114" t="s">
        <v>480</v>
      </c>
      <c r="L22" s="114"/>
      <c r="M22" s="114" t="s">
        <v>1089</v>
      </c>
      <c r="N22" s="114" t="s">
        <v>857</v>
      </c>
      <c r="O22" s="82">
        <v>18.395</v>
      </c>
      <c r="P22" s="115">
        <v>30</v>
      </c>
      <c r="Q22" s="116">
        <v>0</v>
      </c>
      <c r="R22" s="116">
        <v>0</v>
      </c>
      <c r="S22" s="83" t="s">
        <v>644</v>
      </c>
      <c r="T22" s="118"/>
      <c r="U22" s="121"/>
    </row>
    <row r="23" spans="1:21" ht="75.75" customHeight="1">
      <c r="A23" s="114" t="s">
        <v>52</v>
      </c>
      <c r="B23" s="114" t="s">
        <v>53</v>
      </c>
      <c r="C23" s="115">
        <v>2</v>
      </c>
      <c r="D23" s="115">
        <v>1</v>
      </c>
      <c r="E23" s="78" t="s">
        <v>1088</v>
      </c>
      <c r="F23" s="98" t="s">
        <v>185</v>
      </c>
      <c r="G23" s="115">
        <v>0.5</v>
      </c>
      <c r="H23" s="115">
        <v>0.25</v>
      </c>
      <c r="I23" s="115">
        <v>0</v>
      </c>
      <c r="J23" s="115">
        <v>0</v>
      </c>
      <c r="K23" s="114" t="s">
        <v>371</v>
      </c>
      <c r="L23" s="114" t="s">
        <v>644</v>
      </c>
      <c r="M23" s="114" t="s">
        <v>1089</v>
      </c>
      <c r="N23" s="114" t="s">
        <v>857</v>
      </c>
      <c r="O23" s="82">
        <v>15.21</v>
      </c>
      <c r="P23" s="115">
        <v>24.01</v>
      </c>
      <c r="Q23" s="116">
        <v>0.756</v>
      </c>
      <c r="R23" s="116">
        <v>1.259</v>
      </c>
      <c r="S23" s="83" t="s">
        <v>844</v>
      </c>
      <c r="T23" s="118"/>
      <c r="U23" s="121"/>
    </row>
    <row r="24" spans="1:21" ht="62.25" customHeight="1">
      <c r="A24" s="114" t="s">
        <v>54</v>
      </c>
      <c r="B24" s="114" t="s">
        <v>55</v>
      </c>
      <c r="C24" s="115">
        <v>1</v>
      </c>
      <c r="D24" s="115">
        <v>1</v>
      </c>
      <c r="E24" s="78" t="s">
        <v>1088</v>
      </c>
      <c r="F24" s="98" t="s">
        <v>208</v>
      </c>
      <c r="G24" s="115">
        <v>1</v>
      </c>
      <c r="H24" s="115">
        <v>0.5</v>
      </c>
      <c r="I24" s="115">
        <v>0</v>
      </c>
      <c r="J24" s="115">
        <v>0</v>
      </c>
      <c r="K24" s="114" t="s">
        <v>705</v>
      </c>
      <c r="L24" s="114" t="s">
        <v>644</v>
      </c>
      <c r="M24" s="114" t="s">
        <v>1089</v>
      </c>
      <c r="N24" s="114" t="s">
        <v>857</v>
      </c>
      <c r="O24" s="82">
        <v>21.41</v>
      </c>
      <c r="P24" s="115">
        <v>46.22</v>
      </c>
      <c r="Q24" s="116">
        <v>0.425</v>
      </c>
      <c r="R24" s="116">
        <v>0.786</v>
      </c>
      <c r="S24" s="83" t="s">
        <v>427</v>
      </c>
      <c r="T24" s="118"/>
      <c r="U24" s="121"/>
    </row>
    <row r="25" spans="1:21" ht="73.5" customHeight="1">
      <c r="A25" s="114" t="s">
        <v>47</v>
      </c>
      <c r="B25" s="114" t="s">
        <v>48</v>
      </c>
      <c r="C25" s="115">
        <v>2</v>
      </c>
      <c r="D25" s="115">
        <v>1</v>
      </c>
      <c r="E25" s="120" t="s">
        <v>1090</v>
      </c>
      <c r="F25" s="98" t="s">
        <v>185</v>
      </c>
      <c r="G25" s="115">
        <v>0.5</v>
      </c>
      <c r="H25" s="115">
        <v>0.25</v>
      </c>
      <c r="I25" s="115">
        <v>0</v>
      </c>
      <c r="J25" s="115">
        <v>0</v>
      </c>
      <c r="K25" s="114" t="s">
        <v>705</v>
      </c>
      <c r="L25" s="114" t="s">
        <v>644</v>
      </c>
      <c r="M25" s="114" t="s">
        <v>1089</v>
      </c>
      <c r="N25" s="114" t="s">
        <v>857</v>
      </c>
      <c r="O25" s="82">
        <v>15.14</v>
      </c>
      <c r="P25" s="115">
        <v>23.11</v>
      </c>
      <c r="Q25" s="116">
        <v>0.425</v>
      </c>
      <c r="R25" s="116">
        <v>0.786</v>
      </c>
      <c r="S25" s="83" t="s">
        <v>844</v>
      </c>
      <c r="T25" s="118"/>
      <c r="U25" s="121"/>
    </row>
    <row r="26" spans="1:21" ht="65.25" customHeight="1">
      <c r="A26" s="114" t="s">
        <v>825</v>
      </c>
      <c r="B26" s="114" t="s">
        <v>826</v>
      </c>
      <c r="C26" s="115">
        <v>2</v>
      </c>
      <c r="D26" s="115">
        <v>2</v>
      </c>
      <c r="E26" s="120" t="s">
        <v>1090</v>
      </c>
      <c r="F26" s="98" t="s">
        <v>208</v>
      </c>
      <c r="G26" s="115">
        <v>1</v>
      </c>
      <c r="H26" s="115">
        <v>0.5</v>
      </c>
      <c r="I26" s="115">
        <v>0</v>
      </c>
      <c r="J26" s="115">
        <v>0</v>
      </c>
      <c r="K26" s="114" t="s">
        <v>705</v>
      </c>
      <c r="L26" s="114">
        <v>45.43</v>
      </c>
      <c r="M26" s="114" t="s">
        <v>1089</v>
      </c>
      <c r="N26" s="114" t="s">
        <v>857</v>
      </c>
      <c r="O26" s="82">
        <v>30.2867</v>
      </c>
      <c r="P26" s="115">
        <v>65.37</v>
      </c>
      <c r="Q26" s="116">
        <v>0.425</v>
      </c>
      <c r="R26" s="116">
        <v>0.786</v>
      </c>
      <c r="S26" s="83" t="s">
        <v>427</v>
      </c>
      <c r="T26" s="118"/>
      <c r="U26" s="119"/>
    </row>
    <row r="27" spans="1:21" ht="66.75" customHeight="1">
      <c r="A27" s="114" t="s">
        <v>825</v>
      </c>
      <c r="B27" s="114" t="s">
        <v>827</v>
      </c>
      <c r="C27" s="115">
        <v>2</v>
      </c>
      <c r="D27" s="115">
        <v>2</v>
      </c>
      <c r="E27" s="120" t="s">
        <v>379</v>
      </c>
      <c r="F27" s="98" t="s">
        <v>208</v>
      </c>
      <c r="G27" s="115">
        <v>1</v>
      </c>
      <c r="H27" s="115">
        <v>0.25</v>
      </c>
      <c r="I27" s="115">
        <v>0</v>
      </c>
      <c r="J27" s="115">
        <v>0</v>
      </c>
      <c r="K27" s="114" t="s">
        <v>705</v>
      </c>
      <c r="L27" s="114">
        <f>L26*0.75</f>
        <v>34.0725</v>
      </c>
      <c r="M27" s="114" t="s">
        <v>1089</v>
      </c>
      <c r="N27" s="114" t="s">
        <v>857</v>
      </c>
      <c r="O27" s="82">
        <v>15.1433</v>
      </c>
      <c r="P27" s="115">
        <v>65.37</v>
      </c>
      <c r="Q27" s="116">
        <v>0.425</v>
      </c>
      <c r="R27" s="116">
        <v>0.786</v>
      </c>
      <c r="S27" s="83" t="s">
        <v>427</v>
      </c>
      <c r="T27" s="118"/>
      <c r="U27" s="117"/>
    </row>
    <row r="28" spans="1:21" ht="63.75" customHeight="1">
      <c r="A28" s="114" t="s">
        <v>828</v>
      </c>
      <c r="B28" s="114" t="s">
        <v>479</v>
      </c>
      <c r="C28" s="115">
        <v>2</v>
      </c>
      <c r="D28" s="115">
        <v>2</v>
      </c>
      <c r="E28" s="78" t="s">
        <v>1088</v>
      </c>
      <c r="F28" s="98" t="s">
        <v>208</v>
      </c>
      <c r="G28" s="115">
        <v>1</v>
      </c>
      <c r="H28" s="115">
        <v>0.5</v>
      </c>
      <c r="I28" s="115">
        <v>0</v>
      </c>
      <c r="J28" s="115">
        <v>0</v>
      </c>
      <c r="K28" s="114" t="s">
        <v>705</v>
      </c>
      <c r="L28" s="114">
        <f>L26-L27</f>
        <v>11.357500000000002</v>
      </c>
      <c r="M28" s="114" t="s">
        <v>1089</v>
      </c>
      <c r="N28" s="114" t="s">
        <v>857</v>
      </c>
      <c r="O28" s="82">
        <v>21.415</v>
      </c>
      <c r="P28" s="115">
        <v>46.22</v>
      </c>
      <c r="Q28" s="116">
        <v>0.425</v>
      </c>
      <c r="R28" s="116">
        <v>0.786</v>
      </c>
      <c r="S28" s="83" t="s">
        <v>644</v>
      </c>
      <c r="T28" s="118"/>
      <c r="U28" s="9"/>
    </row>
    <row r="29" spans="1:21" ht="62.25" customHeight="1">
      <c r="A29" s="114" t="s">
        <v>828</v>
      </c>
      <c r="B29" s="114" t="s">
        <v>829</v>
      </c>
      <c r="C29" s="115">
        <v>2</v>
      </c>
      <c r="D29" s="115">
        <v>2</v>
      </c>
      <c r="E29" s="120" t="s">
        <v>379</v>
      </c>
      <c r="F29" s="98" t="s">
        <v>208</v>
      </c>
      <c r="G29" s="115">
        <v>1</v>
      </c>
      <c r="H29" s="115">
        <v>0.5</v>
      </c>
      <c r="I29" s="115">
        <v>0</v>
      </c>
      <c r="J29" s="115">
        <v>0</v>
      </c>
      <c r="K29" s="114" t="s">
        <v>705</v>
      </c>
      <c r="L29" s="114"/>
      <c r="M29" s="114" t="s">
        <v>1089</v>
      </c>
      <c r="N29" s="114" t="s">
        <v>857</v>
      </c>
      <c r="O29" s="82">
        <v>21.415</v>
      </c>
      <c r="P29" s="115">
        <v>46.22</v>
      </c>
      <c r="Q29" s="116">
        <v>0.425</v>
      </c>
      <c r="R29" s="116">
        <v>0.786</v>
      </c>
      <c r="S29" s="83" t="s">
        <v>644</v>
      </c>
      <c r="T29" s="118"/>
      <c r="U29" s="117"/>
    </row>
    <row r="30" spans="1:21" ht="72.75" customHeight="1">
      <c r="A30" s="83" t="s">
        <v>417</v>
      </c>
      <c r="B30" s="114" t="s">
        <v>418</v>
      </c>
      <c r="C30" s="115">
        <v>3</v>
      </c>
      <c r="D30" s="115">
        <v>1</v>
      </c>
      <c r="E30" s="78" t="s">
        <v>1088</v>
      </c>
      <c r="F30" s="98" t="s">
        <v>742</v>
      </c>
      <c r="G30" s="115">
        <v>0.333</v>
      </c>
      <c r="H30" s="115">
        <v>0.17</v>
      </c>
      <c r="I30" s="115">
        <v>0</v>
      </c>
      <c r="J30" s="115">
        <v>0</v>
      </c>
      <c r="K30" s="114" t="s">
        <v>672</v>
      </c>
      <c r="L30" s="114">
        <v>21.42</v>
      </c>
      <c r="M30" s="114" t="s">
        <v>1089</v>
      </c>
      <c r="N30" s="114" t="s">
        <v>857</v>
      </c>
      <c r="O30" s="82">
        <v>15.57</v>
      </c>
      <c r="P30" s="115">
        <v>17.66</v>
      </c>
      <c r="Q30" s="116">
        <v>0.965</v>
      </c>
      <c r="R30" s="116">
        <v>1.259</v>
      </c>
      <c r="S30" s="83" t="s">
        <v>844</v>
      </c>
      <c r="T30" s="118"/>
      <c r="U30" s="117"/>
    </row>
    <row r="31" spans="1:21" ht="64.5" customHeight="1">
      <c r="A31" s="83" t="s">
        <v>59</v>
      </c>
      <c r="B31" s="114" t="s">
        <v>60</v>
      </c>
      <c r="C31" s="115">
        <v>3</v>
      </c>
      <c r="D31" s="115">
        <v>3</v>
      </c>
      <c r="E31" s="120" t="s">
        <v>389</v>
      </c>
      <c r="F31" s="98" t="s">
        <v>392</v>
      </c>
      <c r="G31" s="115">
        <v>1</v>
      </c>
      <c r="H31" s="115">
        <v>0.33</v>
      </c>
      <c r="I31" s="115">
        <v>0</v>
      </c>
      <c r="J31" s="115">
        <v>0</v>
      </c>
      <c r="K31" s="114" t="s">
        <v>673</v>
      </c>
      <c r="L31" s="114">
        <f>L30*2</f>
        <v>42.84</v>
      </c>
      <c r="M31" s="114" t="s">
        <v>390</v>
      </c>
      <c r="N31" s="114" t="s">
        <v>857</v>
      </c>
      <c r="O31" s="82">
        <v>13.84</v>
      </c>
      <c r="P31" s="115">
        <v>38.44</v>
      </c>
      <c r="Q31" s="116">
        <v>0.221</v>
      </c>
      <c r="R31" s="116">
        <v>0.786</v>
      </c>
      <c r="S31" s="83" t="s">
        <v>644</v>
      </c>
      <c r="T31" s="118"/>
      <c r="U31" s="117"/>
    </row>
    <row r="32" spans="1:21" ht="63.75" customHeight="1">
      <c r="A32" s="83" t="s">
        <v>59</v>
      </c>
      <c r="B32" s="114" t="s">
        <v>61</v>
      </c>
      <c r="C32" s="115">
        <v>3</v>
      </c>
      <c r="D32" s="115">
        <v>3</v>
      </c>
      <c r="E32" s="78" t="s">
        <v>1088</v>
      </c>
      <c r="F32" s="98" t="s">
        <v>392</v>
      </c>
      <c r="G32" s="115">
        <v>1</v>
      </c>
      <c r="H32" s="115">
        <v>0.33</v>
      </c>
      <c r="I32" s="115">
        <v>0</v>
      </c>
      <c r="J32" s="115">
        <v>0</v>
      </c>
      <c r="K32" s="114" t="s">
        <v>673</v>
      </c>
      <c r="L32" s="114" t="s">
        <v>644</v>
      </c>
      <c r="M32" s="114" t="s">
        <v>390</v>
      </c>
      <c r="N32" s="114" t="s">
        <v>857</v>
      </c>
      <c r="O32" s="82">
        <v>13.84</v>
      </c>
      <c r="P32" s="115">
        <v>38.44</v>
      </c>
      <c r="Q32" s="116">
        <v>0.221</v>
      </c>
      <c r="R32" s="116">
        <v>0.786</v>
      </c>
      <c r="S32" s="83" t="s">
        <v>644</v>
      </c>
      <c r="T32" s="118"/>
      <c r="U32" s="117"/>
    </row>
    <row r="33" spans="1:21" ht="63.75" customHeight="1">
      <c r="A33" s="83" t="s">
        <v>59</v>
      </c>
      <c r="B33" s="114" t="s">
        <v>57</v>
      </c>
      <c r="C33" s="115">
        <v>3</v>
      </c>
      <c r="D33" s="115">
        <v>3</v>
      </c>
      <c r="E33" s="120" t="s">
        <v>391</v>
      </c>
      <c r="F33" s="98" t="s">
        <v>392</v>
      </c>
      <c r="G33" s="115">
        <v>1</v>
      </c>
      <c r="H33" s="115">
        <v>0.33</v>
      </c>
      <c r="I33" s="115">
        <v>0</v>
      </c>
      <c r="J33" s="115">
        <v>0</v>
      </c>
      <c r="K33" s="114" t="s">
        <v>673</v>
      </c>
      <c r="L33" s="124">
        <f>O31+O32+O33</f>
        <v>41.519999999999996</v>
      </c>
      <c r="M33" s="114" t="s">
        <v>390</v>
      </c>
      <c r="N33" s="114" t="s">
        <v>857</v>
      </c>
      <c r="O33" s="82">
        <v>13.84</v>
      </c>
      <c r="P33" s="115">
        <v>38.44</v>
      </c>
      <c r="Q33" s="116">
        <v>0.221</v>
      </c>
      <c r="R33" s="116">
        <v>0.786</v>
      </c>
      <c r="S33" s="83" t="s">
        <v>644</v>
      </c>
      <c r="T33" s="118"/>
      <c r="U33" s="117"/>
    </row>
    <row r="34" spans="1:21" ht="63" customHeight="1">
      <c r="A34" s="83" t="s">
        <v>145</v>
      </c>
      <c r="B34" s="114" t="s">
        <v>510</v>
      </c>
      <c r="C34" s="115">
        <v>3</v>
      </c>
      <c r="D34" s="115">
        <v>1</v>
      </c>
      <c r="E34" s="78" t="s">
        <v>1088</v>
      </c>
      <c r="F34" s="98" t="s">
        <v>208</v>
      </c>
      <c r="G34" s="115">
        <v>0.33</v>
      </c>
      <c r="H34" s="115">
        <v>0.33</v>
      </c>
      <c r="I34" s="115">
        <v>0</v>
      </c>
      <c r="J34" s="115">
        <v>0</v>
      </c>
      <c r="K34" s="114" t="s">
        <v>822</v>
      </c>
      <c r="L34" s="124"/>
      <c r="M34" s="114" t="s">
        <v>1089</v>
      </c>
      <c r="N34" s="114" t="s">
        <v>857</v>
      </c>
      <c r="O34" s="82">
        <v>8.6</v>
      </c>
      <c r="P34" s="115">
        <v>39.03</v>
      </c>
      <c r="Q34" s="116">
        <v>0.552</v>
      </c>
      <c r="R34" s="116">
        <v>1.453</v>
      </c>
      <c r="S34" s="83" t="s">
        <v>644</v>
      </c>
      <c r="T34" s="118"/>
      <c r="U34" s="117"/>
    </row>
    <row r="35" spans="1:21" ht="64.5" customHeight="1">
      <c r="A35" s="125" t="s">
        <v>58</v>
      </c>
      <c r="B35" s="126" t="s">
        <v>511</v>
      </c>
      <c r="C35" s="127">
        <v>3</v>
      </c>
      <c r="D35" s="127">
        <v>2</v>
      </c>
      <c r="E35" s="128"/>
      <c r="F35" s="129" t="s">
        <v>208</v>
      </c>
      <c r="G35" s="127">
        <v>0.667</v>
      </c>
      <c r="H35" s="127">
        <v>0</v>
      </c>
      <c r="I35" s="127">
        <v>0</v>
      </c>
      <c r="J35" s="127">
        <v>0</v>
      </c>
      <c r="K35" s="126" t="s">
        <v>822</v>
      </c>
      <c r="L35" s="130"/>
      <c r="M35" s="126" t="s">
        <v>1089</v>
      </c>
      <c r="N35" s="126" t="s">
        <v>857</v>
      </c>
      <c r="O35" s="131">
        <v>0</v>
      </c>
      <c r="P35" s="127">
        <v>39.03</v>
      </c>
      <c r="Q35" s="127">
        <v>0.552</v>
      </c>
      <c r="R35" s="127">
        <v>1.453</v>
      </c>
      <c r="S35" s="126" t="s">
        <v>644</v>
      </c>
      <c r="T35" s="132"/>
      <c r="U35" s="133"/>
    </row>
    <row r="36" spans="1:21" ht="66.75" customHeight="1">
      <c r="A36" s="83" t="s">
        <v>512</v>
      </c>
      <c r="B36" s="114" t="s">
        <v>513</v>
      </c>
      <c r="C36" s="115">
        <v>2</v>
      </c>
      <c r="D36" s="115">
        <v>2</v>
      </c>
      <c r="E36" s="78" t="s">
        <v>1088</v>
      </c>
      <c r="F36" s="98" t="s">
        <v>1097</v>
      </c>
      <c r="G36" s="115">
        <v>1</v>
      </c>
      <c r="H36" s="115">
        <v>0.5</v>
      </c>
      <c r="I36" s="115">
        <v>0</v>
      </c>
      <c r="J36" s="115">
        <v>0</v>
      </c>
      <c r="K36" s="114" t="s">
        <v>484</v>
      </c>
      <c r="L36" s="114"/>
      <c r="M36" s="114" t="s">
        <v>1089</v>
      </c>
      <c r="N36" s="114" t="s">
        <v>857</v>
      </c>
      <c r="O36" s="82">
        <f>P36*H36</f>
        <v>15</v>
      </c>
      <c r="P36" s="115">
        <v>30</v>
      </c>
      <c r="Q36" s="116">
        <v>0</v>
      </c>
      <c r="R36" s="116">
        <v>0</v>
      </c>
      <c r="S36" s="83" t="s">
        <v>644</v>
      </c>
      <c r="T36" s="118"/>
      <c r="U36" s="117"/>
    </row>
    <row r="37" spans="1:21" ht="63.75" customHeight="1">
      <c r="A37" s="83" t="s">
        <v>512</v>
      </c>
      <c r="B37" s="114" t="s">
        <v>514</v>
      </c>
      <c r="C37" s="115">
        <v>2</v>
      </c>
      <c r="D37" s="115">
        <v>2</v>
      </c>
      <c r="E37" s="120" t="s">
        <v>391</v>
      </c>
      <c r="F37" s="98" t="s">
        <v>1097</v>
      </c>
      <c r="G37" s="115">
        <v>1</v>
      </c>
      <c r="H37" s="115">
        <v>0.5</v>
      </c>
      <c r="I37" s="115">
        <v>0</v>
      </c>
      <c r="J37" s="115">
        <v>0</v>
      </c>
      <c r="K37" s="114" t="s">
        <v>484</v>
      </c>
      <c r="L37" s="114" t="s">
        <v>644</v>
      </c>
      <c r="M37" s="114" t="s">
        <v>1089</v>
      </c>
      <c r="N37" s="114" t="s">
        <v>857</v>
      </c>
      <c r="O37" s="82">
        <f>P37*H37</f>
        <v>15</v>
      </c>
      <c r="P37" s="115">
        <v>30</v>
      </c>
      <c r="Q37" s="116">
        <v>0</v>
      </c>
      <c r="R37" s="116">
        <v>0</v>
      </c>
      <c r="S37" s="83" t="s">
        <v>644</v>
      </c>
      <c r="T37" s="118"/>
      <c r="U37" s="117"/>
    </row>
    <row r="38" spans="1:21" ht="68.25" customHeight="1">
      <c r="A38" s="83" t="s">
        <v>515</v>
      </c>
      <c r="B38" s="114" t="s">
        <v>60</v>
      </c>
      <c r="C38" s="115">
        <v>3</v>
      </c>
      <c r="D38" s="115">
        <v>3</v>
      </c>
      <c r="E38" s="120" t="s">
        <v>389</v>
      </c>
      <c r="F38" s="98" t="s">
        <v>392</v>
      </c>
      <c r="G38" s="115">
        <v>1</v>
      </c>
      <c r="H38" s="115">
        <v>0.17</v>
      </c>
      <c r="I38" s="115">
        <v>0</v>
      </c>
      <c r="J38" s="115">
        <v>0</v>
      </c>
      <c r="K38" s="114" t="s">
        <v>484</v>
      </c>
      <c r="L38" s="114" t="s">
        <v>644</v>
      </c>
      <c r="M38" s="114" t="s">
        <v>1089</v>
      </c>
      <c r="N38" s="114" t="s">
        <v>857</v>
      </c>
      <c r="O38" s="82">
        <v>7.07</v>
      </c>
      <c r="P38" s="115">
        <v>42.43</v>
      </c>
      <c r="Q38" s="116">
        <v>0</v>
      </c>
      <c r="R38" s="116">
        <v>0</v>
      </c>
      <c r="S38" s="83" t="s">
        <v>427</v>
      </c>
      <c r="T38" s="118"/>
      <c r="U38" s="119"/>
    </row>
    <row r="39" spans="1:21" ht="63.75" customHeight="1">
      <c r="A39" s="83" t="s">
        <v>515</v>
      </c>
      <c r="B39" s="114" t="s">
        <v>61</v>
      </c>
      <c r="C39" s="115">
        <v>3</v>
      </c>
      <c r="D39" s="115">
        <v>3</v>
      </c>
      <c r="E39" s="78" t="s">
        <v>1088</v>
      </c>
      <c r="F39" s="98" t="s">
        <v>392</v>
      </c>
      <c r="G39" s="115">
        <v>1</v>
      </c>
      <c r="H39" s="115">
        <v>0.17</v>
      </c>
      <c r="I39" s="115">
        <v>0</v>
      </c>
      <c r="J39" s="115">
        <v>0</v>
      </c>
      <c r="K39" s="114" t="s">
        <v>484</v>
      </c>
      <c r="L39" s="114" t="s">
        <v>644</v>
      </c>
      <c r="M39" s="114" t="s">
        <v>1089</v>
      </c>
      <c r="N39" s="114" t="s">
        <v>857</v>
      </c>
      <c r="O39" s="82">
        <v>7.1755</v>
      </c>
      <c r="P39" s="115">
        <v>42.43</v>
      </c>
      <c r="Q39" s="116">
        <v>0</v>
      </c>
      <c r="R39" s="116">
        <v>0</v>
      </c>
      <c r="S39" s="83" t="s">
        <v>427</v>
      </c>
      <c r="T39" s="118"/>
      <c r="U39" s="117"/>
    </row>
    <row r="40" spans="1:21" ht="63.75" customHeight="1">
      <c r="A40" s="83" t="s">
        <v>515</v>
      </c>
      <c r="B40" s="114" t="s">
        <v>57</v>
      </c>
      <c r="C40" s="115">
        <v>3</v>
      </c>
      <c r="D40" s="115">
        <v>3</v>
      </c>
      <c r="E40" s="120" t="s">
        <v>391</v>
      </c>
      <c r="F40" s="98" t="s">
        <v>392</v>
      </c>
      <c r="G40" s="115">
        <v>1</v>
      </c>
      <c r="H40" s="115">
        <v>0.33</v>
      </c>
      <c r="I40" s="115">
        <v>0</v>
      </c>
      <c r="J40" s="115">
        <v>0</v>
      </c>
      <c r="K40" s="114" t="s">
        <v>484</v>
      </c>
      <c r="L40" s="124"/>
      <c r="M40" s="114" t="s">
        <v>1089</v>
      </c>
      <c r="N40" s="114" t="s">
        <v>857</v>
      </c>
      <c r="O40" s="82">
        <v>13.929</v>
      </c>
      <c r="P40" s="115">
        <v>42.43</v>
      </c>
      <c r="Q40" s="116">
        <v>0</v>
      </c>
      <c r="R40" s="116">
        <v>0</v>
      </c>
      <c r="S40" s="83" t="s">
        <v>427</v>
      </c>
      <c r="T40" s="118"/>
      <c r="U40" s="117"/>
    </row>
    <row r="41" spans="1:21" ht="78" customHeight="1">
      <c r="A41" s="83" t="s">
        <v>516</v>
      </c>
      <c r="B41" s="114" t="s">
        <v>418</v>
      </c>
      <c r="C41" s="115">
        <v>3</v>
      </c>
      <c r="D41" s="115">
        <v>1</v>
      </c>
      <c r="E41" s="78" t="s">
        <v>1088</v>
      </c>
      <c r="F41" s="98" t="s">
        <v>742</v>
      </c>
      <c r="G41" s="115">
        <v>0.333</v>
      </c>
      <c r="H41" s="115">
        <v>0.17</v>
      </c>
      <c r="I41" s="115">
        <v>0</v>
      </c>
      <c r="J41" s="115">
        <v>0</v>
      </c>
      <c r="K41" s="114" t="s">
        <v>672</v>
      </c>
      <c r="L41" s="114" t="s">
        <v>644</v>
      </c>
      <c r="M41" s="114" t="s">
        <v>1089</v>
      </c>
      <c r="N41" s="114" t="s">
        <v>857</v>
      </c>
      <c r="O41" s="82">
        <v>15.57</v>
      </c>
      <c r="P41" s="115">
        <v>17.66</v>
      </c>
      <c r="Q41" s="116">
        <v>0.965</v>
      </c>
      <c r="R41" s="116">
        <v>1.259</v>
      </c>
      <c r="S41" s="83" t="s">
        <v>844</v>
      </c>
      <c r="T41" s="118"/>
      <c r="U41" s="117"/>
    </row>
    <row r="42" spans="1:22" ht="72.75" customHeight="1">
      <c r="A42" s="83" t="s">
        <v>65</v>
      </c>
      <c r="B42" s="114" t="s">
        <v>66</v>
      </c>
      <c r="C42" s="115">
        <v>2</v>
      </c>
      <c r="D42" s="115">
        <v>1</v>
      </c>
      <c r="E42" s="78" t="s">
        <v>1088</v>
      </c>
      <c r="F42" s="98" t="s">
        <v>208</v>
      </c>
      <c r="G42" s="115">
        <v>0.5</v>
      </c>
      <c r="H42" s="115">
        <v>0.25</v>
      </c>
      <c r="I42" s="115">
        <v>0</v>
      </c>
      <c r="J42" s="115">
        <v>0</v>
      </c>
      <c r="K42" s="114" t="s">
        <v>705</v>
      </c>
      <c r="L42" s="114" t="s">
        <v>644</v>
      </c>
      <c r="M42" s="114" t="s">
        <v>1089</v>
      </c>
      <c r="N42" s="114" t="s">
        <v>857</v>
      </c>
      <c r="O42" s="82">
        <v>15.14</v>
      </c>
      <c r="P42" s="115">
        <v>23.11</v>
      </c>
      <c r="Q42" s="116">
        <v>0.425</v>
      </c>
      <c r="R42" s="116">
        <v>0.786</v>
      </c>
      <c r="S42" s="83" t="s">
        <v>844</v>
      </c>
      <c r="T42" s="118"/>
      <c r="U42" s="117"/>
      <c r="V42" s="9"/>
    </row>
    <row r="43" spans="1:21" ht="63" customHeight="1">
      <c r="A43" s="83" t="s">
        <v>67</v>
      </c>
      <c r="B43" s="114" t="s">
        <v>68</v>
      </c>
      <c r="C43" s="115">
        <v>1</v>
      </c>
      <c r="D43" s="115">
        <v>1</v>
      </c>
      <c r="E43" s="120" t="s">
        <v>1090</v>
      </c>
      <c r="F43" s="98" t="s">
        <v>208</v>
      </c>
      <c r="G43" s="115">
        <v>1</v>
      </c>
      <c r="H43" s="115">
        <v>1</v>
      </c>
      <c r="I43" s="115">
        <v>0</v>
      </c>
      <c r="J43" s="115">
        <v>0</v>
      </c>
      <c r="K43" s="114" t="s">
        <v>705</v>
      </c>
      <c r="L43" s="114" t="s">
        <v>644</v>
      </c>
      <c r="M43" s="114" t="s">
        <v>1089</v>
      </c>
      <c r="N43" s="114" t="s">
        <v>857</v>
      </c>
      <c r="O43" s="82">
        <v>42.83</v>
      </c>
      <c r="P43" s="115">
        <v>46.22</v>
      </c>
      <c r="Q43" s="116">
        <v>0.425</v>
      </c>
      <c r="R43" s="116">
        <v>0.786</v>
      </c>
      <c r="S43" s="83" t="s">
        <v>644</v>
      </c>
      <c r="T43" s="118"/>
      <c r="U43" s="117"/>
    </row>
    <row r="44" spans="1:21" ht="67.5" customHeight="1">
      <c r="A44" s="83" t="s">
        <v>525</v>
      </c>
      <c r="B44" s="114" t="s">
        <v>526</v>
      </c>
      <c r="C44" s="115">
        <v>2</v>
      </c>
      <c r="D44" s="115">
        <v>2</v>
      </c>
      <c r="E44" s="120" t="s">
        <v>379</v>
      </c>
      <c r="F44" s="98" t="s">
        <v>392</v>
      </c>
      <c r="G44" s="115">
        <v>1</v>
      </c>
      <c r="H44" s="115">
        <v>0.5</v>
      </c>
      <c r="I44" s="115">
        <v>0</v>
      </c>
      <c r="J44" s="115">
        <v>0</v>
      </c>
      <c r="K44" s="114" t="s">
        <v>487</v>
      </c>
      <c r="L44" s="114" t="s">
        <v>644</v>
      </c>
      <c r="M44" s="114" t="s">
        <v>390</v>
      </c>
      <c r="N44" s="114" t="s">
        <v>857</v>
      </c>
      <c r="O44" s="82">
        <f>P44*H44</f>
        <v>15</v>
      </c>
      <c r="P44" s="115">
        <v>30</v>
      </c>
      <c r="Q44" s="116">
        <v>0</v>
      </c>
      <c r="R44" s="116">
        <v>0</v>
      </c>
      <c r="S44" s="83" t="s">
        <v>644</v>
      </c>
      <c r="T44" s="118"/>
      <c r="U44" s="117"/>
    </row>
    <row r="45" spans="1:21" ht="63.75" customHeight="1">
      <c r="A45" s="83" t="s">
        <v>525</v>
      </c>
      <c r="B45" s="114" t="s">
        <v>61</v>
      </c>
      <c r="C45" s="115">
        <v>2</v>
      </c>
      <c r="D45" s="115">
        <v>2</v>
      </c>
      <c r="E45" s="78" t="s">
        <v>1088</v>
      </c>
      <c r="F45" s="98" t="s">
        <v>392</v>
      </c>
      <c r="G45" s="115">
        <v>1</v>
      </c>
      <c r="H45" s="115">
        <v>0.5</v>
      </c>
      <c r="I45" s="115">
        <v>0</v>
      </c>
      <c r="J45" s="115">
        <v>0</v>
      </c>
      <c r="K45" s="114" t="s">
        <v>487</v>
      </c>
      <c r="L45" s="114"/>
      <c r="M45" s="114" t="s">
        <v>390</v>
      </c>
      <c r="N45" s="114" t="s">
        <v>857</v>
      </c>
      <c r="O45" s="82">
        <f>P45*H45</f>
        <v>15</v>
      </c>
      <c r="P45" s="115">
        <v>30</v>
      </c>
      <c r="Q45" s="116">
        <v>0</v>
      </c>
      <c r="R45" s="116">
        <v>0</v>
      </c>
      <c r="S45" s="83" t="s">
        <v>644</v>
      </c>
      <c r="T45" s="118"/>
      <c r="U45" s="117"/>
    </row>
    <row r="46" spans="1:21" ht="74.25" customHeight="1">
      <c r="A46" s="83" t="s">
        <v>74</v>
      </c>
      <c r="B46" s="114" t="s">
        <v>75</v>
      </c>
      <c r="C46" s="115">
        <v>2</v>
      </c>
      <c r="D46" s="115">
        <v>1</v>
      </c>
      <c r="E46" s="120" t="s">
        <v>381</v>
      </c>
      <c r="F46" s="98" t="s">
        <v>741</v>
      </c>
      <c r="G46" s="115">
        <v>0.5</v>
      </c>
      <c r="H46" s="115">
        <v>0.25</v>
      </c>
      <c r="I46" s="115">
        <v>0</v>
      </c>
      <c r="J46" s="115">
        <v>0</v>
      </c>
      <c r="K46" s="114" t="s">
        <v>76</v>
      </c>
      <c r="L46" s="114" t="s">
        <v>644</v>
      </c>
      <c r="M46" s="114" t="s">
        <v>1089</v>
      </c>
      <c r="N46" s="114" t="s">
        <v>857</v>
      </c>
      <c r="O46" s="84">
        <v>16.55</v>
      </c>
      <c r="P46" s="115">
        <v>21.61</v>
      </c>
      <c r="Q46" s="116">
        <v>0.246</v>
      </c>
      <c r="R46" s="116">
        <v>0.558</v>
      </c>
      <c r="S46" s="83" t="s">
        <v>844</v>
      </c>
      <c r="T46" s="118"/>
      <c r="U46" s="117"/>
    </row>
    <row r="47" spans="1:21" ht="63" customHeight="1">
      <c r="A47" s="83" t="s">
        <v>77</v>
      </c>
      <c r="B47" s="114" t="s">
        <v>78</v>
      </c>
      <c r="C47" s="115">
        <v>1</v>
      </c>
      <c r="D47" s="115">
        <v>1</v>
      </c>
      <c r="E47" s="78" t="s">
        <v>1088</v>
      </c>
      <c r="F47" s="98" t="s">
        <v>185</v>
      </c>
      <c r="G47" s="115">
        <v>1</v>
      </c>
      <c r="H47" s="115">
        <v>1</v>
      </c>
      <c r="I47" s="115">
        <v>0</v>
      </c>
      <c r="J47" s="115">
        <v>0</v>
      </c>
      <c r="K47" s="114" t="s">
        <v>901</v>
      </c>
      <c r="L47" s="114" t="s">
        <v>644</v>
      </c>
      <c r="M47" s="114" t="s">
        <v>1089</v>
      </c>
      <c r="N47" s="114" t="s">
        <v>857</v>
      </c>
      <c r="O47" s="82">
        <f>P47*H47</f>
        <v>30</v>
      </c>
      <c r="P47" s="115">
        <v>30</v>
      </c>
      <c r="Q47" s="116">
        <v>0</v>
      </c>
      <c r="R47" s="116">
        <v>0</v>
      </c>
      <c r="S47" s="83" t="s">
        <v>644</v>
      </c>
      <c r="T47" s="118"/>
      <c r="U47" s="117"/>
    </row>
    <row r="48" spans="1:21" ht="61.5" customHeight="1">
      <c r="A48" s="83" t="s">
        <v>79</v>
      </c>
      <c r="B48" s="114" t="s">
        <v>80</v>
      </c>
      <c r="C48" s="115">
        <v>2</v>
      </c>
      <c r="D48" s="115">
        <v>2</v>
      </c>
      <c r="E48" s="120" t="s">
        <v>1096</v>
      </c>
      <c r="F48" s="98" t="s">
        <v>1095</v>
      </c>
      <c r="G48" s="115">
        <v>1</v>
      </c>
      <c r="H48" s="115">
        <v>0.5</v>
      </c>
      <c r="I48" s="115">
        <v>0</v>
      </c>
      <c r="J48" s="115">
        <v>0</v>
      </c>
      <c r="K48" s="114" t="s">
        <v>673</v>
      </c>
      <c r="L48" s="114"/>
      <c r="M48" s="114" t="s">
        <v>1089</v>
      </c>
      <c r="N48" s="114" t="s">
        <v>857</v>
      </c>
      <c r="O48" s="82">
        <v>20.765</v>
      </c>
      <c r="P48" s="115">
        <v>38.44</v>
      </c>
      <c r="Q48" s="116">
        <v>0.221</v>
      </c>
      <c r="R48" s="116">
        <v>0.786</v>
      </c>
      <c r="S48" s="83" t="s">
        <v>644</v>
      </c>
      <c r="T48" s="118"/>
      <c r="U48" s="117"/>
    </row>
    <row r="49" spans="1:21" ht="63.75" customHeight="1">
      <c r="A49" s="83" t="s">
        <v>79</v>
      </c>
      <c r="B49" s="114" t="s">
        <v>81</v>
      </c>
      <c r="C49" s="115">
        <v>2</v>
      </c>
      <c r="D49" s="115">
        <v>2</v>
      </c>
      <c r="E49" s="120" t="s">
        <v>1090</v>
      </c>
      <c r="F49" s="98" t="s">
        <v>1095</v>
      </c>
      <c r="G49" s="115">
        <v>1</v>
      </c>
      <c r="H49" s="115">
        <v>0.5</v>
      </c>
      <c r="I49" s="115">
        <v>0</v>
      </c>
      <c r="J49" s="115">
        <v>0</v>
      </c>
      <c r="K49" s="114" t="s">
        <v>673</v>
      </c>
      <c r="L49" s="114"/>
      <c r="M49" s="114" t="s">
        <v>1089</v>
      </c>
      <c r="N49" s="114" t="s">
        <v>857</v>
      </c>
      <c r="O49" s="82">
        <v>20.765</v>
      </c>
      <c r="P49" s="115">
        <v>38.44</v>
      </c>
      <c r="Q49" s="116">
        <v>0.221</v>
      </c>
      <c r="R49" s="116">
        <v>0.786</v>
      </c>
      <c r="S49" s="83" t="s">
        <v>644</v>
      </c>
      <c r="T49" s="118"/>
      <c r="U49" s="117"/>
    </row>
    <row r="50" spans="1:21" ht="67.5" customHeight="1">
      <c r="A50" s="83" t="s">
        <v>82</v>
      </c>
      <c r="B50" s="114" t="s">
        <v>83</v>
      </c>
      <c r="C50" s="115">
        <v>2</v>
      </c>
      <c r="D50" s="115">
        <v>1</v>
      </c>
      <c r="E50" s="78" t="s">
        <v>1088</v>
      </c>
      <c r="F50" s="98" t="s">
        <v>185</v>
      </c>
      <c r="G50" s="115">
        <v>0.5</v>
      </c>
      <c r="H50" s="115">
        <v>0.5</v>
      </c>
      <c r="I50" s="115">
        <v>0</v>
      </c>
      <c r="J50" s="115">
        <v>0</v>
      </c>
      <c r="K50" s="114" t="s">
        <v>901</v>
      </c>
      <c r="L50" s="114" t="s">
        <v>644</v>
      </c>
      <c r="M50" s="114" t="s">
        <v>1089</v>
      </c>
      <c r="N50" s="114" t="s">
        <v>857</v>
      </c>
      <c r="O50" s="82">
        <v>21.21</v>
      </c>
      <c r="P50" s="115">
        <v>15</v>
      </c>
      <c r="Q50" s="116">
        <v>0</v>
      </c>
      <c r="R50" s="116">
        <v>0</v>
      </c>
      <c r="S50" s="83" t="s">
        <v>84</v>
      </c>
      <c r="T50" s="118"/>
      <c r="U50" s="117"/>
    </row>
    <row r="51" spans="1:21" ht="54.75" customHeight="1">
      <c r="A51" s="83" t="s">
        <v>85</v>
      </c>
      <c r="B51" s="114" t="s">
        <v>86</v>
      </c>
      <c r="C51" s="115">
        <v>1</v>
      </c>
      <c r="D51" s="115">
        <v>1</v>
      </c>
      <c r="E51" s="120" t="s">
        <v>1090</v>
      </c>
      <c r="F51" s="98" t="s">
        <v>741</v>
      </c>
      <c r="G51" s="115">
        <v>1</v>
      </c>
      <c r="H51" s="115">
        <v>1</v>
      </c>
      <c r="I51" s="115">
        <v>0</v>
      </c>
      <c r="J51" s="115">
        <v>0</v>
      </c>
      <c r="K51" s="114" t="s">
        <v>821</v>
      </c>
      <c r="L51" s="114" t="s">
        <v>644</v>
      </c>
      <c r="M51" s="114" t="s">
        <v>1089</v>
      </c>
      <c r="N51" s="114" t="s">
        <v>857</v>
      </c>
      <c r="O51" s="82">
        <v>46.85</v>
      </c>
      <c r="P51" s="115">
        <v>42.31</v>
      </c>
      <c r="Q51" s="116">
        <v>0.229</v>
      </c>
      <c r="R51" s="116">
        <v>0.558</v>
      </c>
      <c r="S51" s="83" t="s">
        <v>644</v>
      </c>
      <c r="T51" s="118"/>
      <c r="U51" s="117"/>
    </row>
    <row r="52" spans="1:21" ht="51" customHeight="1">
      <c r="A52" s="83" t="s">
        <v>87</v>
      </c>
      <c r="B52" s="114" t="s">
        <v>88</v>
      </c>
      <c r="C52" s="115">
        <v>1</v>
      </c>
      <c r="D52" s="115">
        <v>1</v>
      </c>
      <c r="E52" s="78" t="s">
        <v>1088</v>
      </c>
      <c r="F52" s="98" t="s">
        <v>1087</v>
      </c>
      <c r="G52" s="115">
        <v>1</v>
      </c>
      <c r="H52" s="115">
        <v>1</v>
      </c>
      <c r="I52" s="115">
        <v>0</v>
      </c>
      <c r="J52" s="115">
        <v>0</v>
      </c>
      <c r="K52" s="114" t="s">
        <v>673</v>
      </c>
      <c r="L52" s="114" t="s">
        <v>644</v>
      </c>
      <c r="M52" s="114" t="s">
        <v>1089</v>
      </c>
      <c r="N52" s="114" t="s">
        <v>857</v>
      </c>
      <c r="O52" s="82">
        <v>41.53</v>
      </c>
      <c r="P52" s="115">
        <v>38.44</v>
      </c>
      <c r="Q52" s="116">
        <v>0.221</v>
      </c>
      <c r="R52" s="116">
        <v>0.786</v>
      </c>
      <c r="S52" s="83" t="s">
        <v>644</v>
      </c>
      <c r="T52" s="118"/>
      <c r="U52" s="117"/>
    </row>
    <row r="53" spans="1:21" ht="65.25" customHeight="1">
      <c r="A53" s="83" t="s">
        <v>627</v>
      </c>
      <c r="B53" s="114" t="s">
        <v>510</v>
      </c>
      <c r="C53" s="115">
        <v>4</v>
      </c>
      <c r="D53" s="115">
        <v>1</v>
      </c>
      <c r="E53" s="78" t="s">
        <v>1088</v>
      </c>
      <c r="F53" s="98" t="s">
        <v>208</v>
      </c>
      <c r="G53" s="115">
        <v>0.25</v>
      </c>
      <c r="H53" s="115">
        <v>0.25</v>
      </c>
      <c r="I53" s="115">
        <v>0</v>
      </c>
      <c r="J53" s="115">
        <v>0</v>
      </c>
      <c r="K53" s="114" t="s">
        <v>703</v>
      </c>
      <c r="L53" s="114" t="s">
        <v>644</v>
      </c>
      <c r="M53" s="114" t="s">
        <v>1089</v>
      </c>
      <c r="N53" s="114" t="s">
        <v>857</v>
      </c>
      <c r="O53" s="82">
        <v>25.54</v>
      </c>
      <c r="P53" s="115">
        <v>12.72</v>
      </c>
      <c r="Q53" s="116">
        <v>1.011</v>
      </c>
      <c r="R53" s="116">
        <v>1.453</v>
      </c>
      <c r="S53" s="83" t="s">
        <v>84</v>
      </c>
      <c r="T53" s="118"/>
      <c r="U53" s="117"/>
    </row>
    <row r="54" spans="1:21" ht="67.5" customHeight="1">
      <c r="A54" s="83" t="s">
        <v>93</v>
      </c>
      <c r="B54" s="114" t="s">
        <v>418</v>
      </c>
      <c r="C54" s="115">
        <v>5</v>
      </c>
      <c r="D54" s="115">
        <v>2</v>
      </c>
      <c r="E54" s="78" t="s">
        <v>1088</v>
      </c>
      <c r="F54" s="98" t="s">
        <v>742</v>
      </c>
      <c r="G54" s="115">
        <v>0.4</v>
      </c>
      <c r="H54" s="115">
        <v>0.1</v>
      </c>
      <c r="I54" s="115">
        <v>0</v>
      </c>
      <c r="J54" s="115">
        <v>0</v>
      </c>
      <c r="K54" s="114" t="s">
        <v>765</v>
      </c>
      <c r="L54" s="114" t="s">
        <v>644</v>
      </c>
      <c r="M54" s="114" t="s">
        <v>1089</v>
      </c>
      <c r="N54" s="114" t="s">
        <v>857</v>
      </c>
      <c r="O54" s="82">
        <v>7.05333</v>
      </c>
      <c r="P54" s="115">
        <v>22.93</v>
      </c>
      <c r="Q54" s="116">
        <v>0.293</v>
      </c>
      <c r="R54" s="116">
        <v>0.835</v>
      </c>
      <c r="S54" s="83" t="s">
        <v>427</v>
      </c>
      <c r="T54" s="118"/>
      <c r="U54" s="119"/>
    </row>
    <row r="55" spans="1:23" ht="64.5" customHeight="1">
      <c r="A55" s="83" t="s">
        <v>93</v>
      </c>
      <c r="B55" s="114" t="s">
        <v>481</v>
      </c>
      <c r="C55" s="115">
        <v>5</v>
      </c>
      <c r="D55" s="115">
        <v>2</v>
      </c>
      <c r="E55" s="120" t="s">
        <v>1090</v>
      </c>
      <c r="F55" s="98" t="s">
        <v>208</v>
      </c>
      <c r="G55" s="115">
        <v>0.4</v>
      </c>
      <c r="H55" s="115">
        <v>0.2</v>
      </c>
      <c r="I55" s="115">
        <v>0</v>
      </c>
      <c r="J55" s="115">
        <v>0</v>
      </c>
      <c r="K55" s="114" t="s">
        <v>765</v>
      </c>
      <c r="L55" s="114" t="s">
        <v>644</v>
      </c>
      <c r="M55" s="114" t="s">
        <v>1089</v>
      </c>
      <c r="N55" s="114" t="s">
        <v>857</v>
      </c>
      <c r="O55" s="82">
        <v>14.1067</v>
      </c>
      <c r="P55" s="115">
        <v>22.93</v>
      </c>
      <c r="Q55" s="116">
        <v>0.293</v>
      </c>
      <c r="R55" s="116">
        <v>0.835</v>
      </c>
      <c r="S55" s="83" t="s">
        <v>427</v>
      </c>
      <c r="T55" s="118"/>
      <c r="U55" s="117"/>
      <c r="W55" s="9"/>
    </row>
    <row r="56" spans="1:21" ht="69" customHeight="1">
      <c r="A56" s="83" t="s">
        <v>94</v>
      </c>
      <c r="B56" s="114" t="s">
        <v>95</v>
      </c>
      <c r="C56" s="115">
        <v>1</v>
      </c>
      <c r="D56" s="115">
        <v>1</v>
      </c>
      <c r="E56" s="78" t="s">
        <v>1088</v>
      </c>
      <c r="F56" s="98" t="s">
        <v>185</v>
      </c>
      <c r="G56" s="115">
        <v>1</v>
      </c>
      <c r="H56" s="115">
        <v>0.5</v>
      </c>
      <c r="I56" s="115">
        <v>0</v>
      </c>
      <c r="J56" s="115">
        <v>0</v>
      </c>
      <c r="K56" s="114" t="s">
        <v>96</v>
      </c>
      <c r="L56" s="114" t="s">
        <v>644</v>
      </c>
      <c r="M56" s="114" t="s">
        <v>1089</v>
      </c>
      <c r="N56" s="114" t="s">
        <v>857</v>
      </c>
      <c r="O56" s="82">
        <v>20.3</v>
      </c>
      <c r="P56" s="115">
        <v>30</v>
      </c>
      <c r="Q56" s="116">
        <v>0</v>
      </c>
      <c r="R56" s="116">
        <v>0</v>
      </c>
      <c r="S56" s="83" t="s">
        <v>427</v>
      </c>
      <c r="T56" s="118"/>
      <c r="U56" s="117"/>
    </row>
    <row r="57" spans="1:21" ht="63" customHeight="1">
      <c r="A57" s="83" t="s">
        <v>97</v>
      </c>
      <c r="B57" s="114" t="s">
        <v>68</v>
      </c>
      <c r="C57" s="115">
        <v>1</v>
      </c>
      <c r="D57" s="115">
        <v>1</v>
      </c>
      <c r="E57" s="120" t="s">
        <v>1090</v>
      </c>
      <c r="F57" s="98" t="s">
        <v>208</v>
      </c>
      <c r="G57" s="115">
        <v>1</v>
      </c>
      <c r="H57" s="115">
        <v>0.5</v>
      </c>
      <c r="I57" s="115">
        <v>0</v>
      </c>
      <c r="J57" s="115">
        <v>0</v>
      </c>
      <c r="K57" s="114" t="s">
        <v>487</v>
      </c>
      <c r="L57" s="114" t="s">
        <v>644</v>
      </c>
      <c r="M57" s="114" t="s">
        <v>1089</v>
      </c>
      <c r="N57" s="114" t="s">
        <v>857</v>
      </c>
      <c r="O57" s="82">
        <v>15</v>
      </c>
      <c r="P57" s="115">
        <v>30</v>
      </c>
      <c r="Q57" s="116">
        <v>0</v>
      </c>
      <c r="R57" s="116">
        <v>0</v>
      </c>
      <c r="S57" s="83" t="s">
        <v>427</v>
      </c>
      <c r="T57" s="118"/>
      <c r="U57" s="117"/>
    </row>
    <row r="58" spans="1:21" ht="75" customHeight="1">
      <c r="A58" s="83" t="s">
        <v>98</v>
      </c>
      <c r="B58" s="114" t="s">
        <v>99</v>
      </c>
      <c r="C58" s="115">
        <v>3</v>
      </c>
      <c r="D58" s="115">
        <v>1</v>
      </c>
      <c r="E58" s="78" t="s">
        <v>1088</v>
      </c>
      <c r="F58" s="98" t="s">
        <v>742</v>
      </c>
      <c r="G58" s="115">
        <v>0.333</v>
      </c>
      <c r="H58" s="115">
        <v>0.17</v>
      </c>
      <c r="I58" s="115">
        <v>0</v>
      </c>
      <c r="J58" s="115">
        <v>0</v>
      </c>
      <c r="K58" s="114" t="s">
        <v>672</v>
      </c>
      <c r="L58" s="114" t="s">
        <v>644</v>
      </c>
      <c r="M58" s="114" t="s">
        <v>1089</v>
      </c>
      <c r="N58" s="114" t="s">
        <v>857</v>
      </c>
      <c r="O58" s="82">
        <v>15.57</v>
      </c>
      <c r="P58" s="115">
        <v>17.66</v>
      </c>
      <c r="Q58" s="116">
        <v>0.965</v>
      </c>
      <c r="R58" s="116">
        <v>1.259</v>
      </c>
      <c r="S58" s="83" t="s">
        <v>844</v>
      </c>
      <c r="T58" s="118"/>
      <c r="U58" s="117"/>
    </row>
    <row r="59" spans="1:21" ht="72" customHeight="1">
      <c r="A59" s="83" t="s">
        <v>100</v>
      </c>
      <c r="B59" s="114" t="s">
        <v>101</v>
      </c>
      <c r="C59" s="115">
        <v>3</v>
      </c>
      <c r="D59" s="115">
        <v>1</v>
      </c>
      <c r="E59" s="78" t="s">
        <v>1088</v>
      </c>
      <c r="F59" s="98" t="s">
        <v>1086</v>
      </c>
      <c r="G59" s="115">
        <v>0.333</v>
      </c>
      <c r="H59" s="115">
        <v>0.17</v>
      </c>
      <c r="I59" s="115">
        <v>0</v>
      </c>
      <c r="J59" s="115">
        <v>0</v>
      </c>
      <c r="K59" s="114" t="s">
        <v>1153</v>
      </c>
      <c r="L59" s="114" t="s">
        <v>644</v>
      </c>
      <c r="M59" s="114" t="s">
        <v>1089</v>
      </c>
      <c r="N59" s="114" t="s">
        <v>857</v>
      </c>
      <c r="O59" s="82">
        <v>19.31</v>
      </c>
      <c r="P59" s="115">
        <v>21.65</v>
      </c>
      <c r="Q59" s="116">
        <v>1.373</v>
      </c>
      <c r="R59" s="116">
        <v>1.179</v>
      </c>
      <c r="S59" s="83" t="s">
        <v>844</v>
      </c>
      <c r="T59" s="118"/>
      <c r="U59" s="117"/>
    </row>
    <row r="60" spans="1:21" ht="61.5" customHeight="1">
      <c r="A60" s="83" t="s">
        <v>102</v>
      </c>
      <c r="B60" s="114" t="s">
        <v>207</v>
      </c>
      <c r="C60" s="115">
        <v>2</v>
      </c>
      <c r="D60" s="115">
        <v>1</v>
      </c>
      <c r="E60" s="78" t="s">
        <v>1088</v>
      </c>
      <c r="F60" s="98" t="s">
        <v>1087</v>
      </c>
      <c r="G60" s="115">
        <v>0.5</v>
      </c>
      <c r="H60" s="115">
        <v>0.5</v>
      </c>
      <c r="I60" s="115">
        <v>0</v>
      </c>
      <c r="J60" s="115">
        <v>0</v>
      </c>
      <c r="K60" s="114" t="s">
        <v>484</v>
      </c>
      <c r="L60" s="114" t="s">
        <v>644</v>
      </c>
      <c r="M60" s="114" t="s">
        <v>1089</v>
      </c>
      <c r="N60" s="114" t="s">
        <v>857</v>
      </c>
      <c r="O60" s="82">
        <v>21.21</v>
      </c>
      <c r="P60" s="115">
        <v>15</v>
      </c>
      <c r="Q60" s="116">
        <v>0</v>
      </c>
      <c r="R60" s="116">
        <v>0</v>
      </c>
      <c r="S60" s="83" t="s">
        <v>84</v>
      </c>
      <c r="T60" s="118"/>
      <c r="U60" s="117"/>
    </row>
    <row r="61" spans="1:21" ht="63" customHeight="1">
      <c r="A61" s="83" t="s">
        <v>537</v>
      </c>
      <c r="B61" s="114" t="s">
        <v>538</v>
      </c>
      <c r="C61" s="115">
        <v>1</v>
      </c>
      <c r="D61" s="115">
        <v>1</v>
      </c>
      <c r="E61" s="78" t="s">
        <v>1088</v>
      </c>
      <c r="F61" s="98" t="s">
        <v>208</v>
      </c>
      <c r="G61" s="115">
        <v>1</v>
      </c>
      <c r="H61" s="115">
        <v>0.5</v>
      </c>
      <c r="I61" s="115">
        <v>0</v>
      </c>
      <c r="J61" s="115">
        <v>0</v>
      </c>
      <c r="K61" s="114" t="s">
        <v>705</v>
      </c>
      <c r="L61" s="114" t="s">
        <v>644</v>
      </c>
      <c r="M61" s="114" t="s">
        <v>1089</v>
      </c>
      <c r="N61" s="114" t="s">
        <v>857</v>
      </c>
      <c r="O61" s="82">
        <v>21.41</v>
      </c>
      <c r="P61" s="115">
        <v>46.22</v>
      </c>
      <c r="Q61" s="116">
        <v>0.425</v>
      </c>
      <c r="R61" s="116">
        <v>0.786</v>
      </c>
      <c r="S61" s="83" t="s">
        <v>427</v>
      </c>
      <c r="T61" s="118"/>
      <c r="U61" s="117"/>
    </row>
    <row r="62" spans="1:21" ht="53.25" customHeight="1">
      <c r="A62" s="83" t="s">
        <v>539</v>
      </c>
      <c r="B62" s="114" t="s">
        <v>540</v>
      </c>
      <c r="C62" s="115">
        <v>2</v>
      </c>
      <c r="D62" s="115">
        <v>2</v>
      </c>
      <c r="E62" s="120" t="s">
        <v>687</v>
      </c>
      <c r="F62" s="98" t="s">
        <v>392</v>
      </c>
      <c r="G62" s="115">
        <v>1</v>
      </c>
      <c r="H62" s="115">
        <v>0.5</v>
      </c>
      <c r="I62" s="115">
        <v>0</v>
      </c>
      <c r="J62" s="115">
        <v>0</v>
      </c>
      <c r="K62" s="114" t="s">
        <v>484</v>
      </c>
      <c r="L62" s="114" t="s">
        <v>644</v>
      </c>
      <c r="M62" s="114" t="s">
        <v>390</v>
      </c>
      <c r="N62" s="114" t="s">
        <v>857</v>
      </c>
      <c r="O62" s="82">
        <f>P62*H62</f>
        <v>15</v>
      </c>
      <c r="P62" s="115">
        <v>30</v>
      </c>
      <c r="Q62" s="116">
        <v>0</v>
      </c>
      <c r="R62" s="116">
        <v>0</v>
      </c>
      <c r="S62" s="83" t="s">
        <v>644</v>
      </c>
      <c r="T62" s="118"/>
      <c r="U62" s="117"/>
    </row>
    <row r="63" spans="1:21" ht="60" customHeight="1">
      <c r="A63" s="83" t="s">
        <v>539</v>
      </c>
      <c r="B63" s="114" t="s">
        <v>541</v>
      </c>
      <c r="C63" s="115">
        <v>2</v>
      </c>
      <c r="D63" s="115">
        <v>2</v>
      </c>
      <c r="E63" s="78" t="s">
        <v>1088</v>
      </c>
      <c r="F63" s="98" t="s">
        <v>392</v>
      </c>
      <c r="G63" s="115">
        <v>1</v>
      </c>
      <c r="H63" s="115">
        <v>0.5</v>
      </c>
      <c r="I63" s="115">
        <v>0</v>
      </c>
      <c r="J63" s="115">
        <v>0</v>
      </c>
      <c r="K63" s="114" t="s">
        <v>484</v>
      </c>
      <c r="L63" s="114" t="s">
        <v>644</v>
      </c>
      <c r="M63" s="114" t="s">
        <v>390</v>
      </c>
      <c r="N63" s="114" t="s">
        <v>857</v>
      </c>
      <c r="O63" s="82">
        <f>P63*H63</f>
        <v>15</v>
      </c>
      <c r="P63" s="115">
        <v>30</v>
      </c>
      <c r="Q63" s="116">
        <v>0</v>
      </c>
      <c r="R63" s="116">
        <v>0</v>
      </c>
      <c r="S63" s="83" t="s">
        <v>644</v>
      </c>
      <c r="T63" s="118"/>
      <c r="U63" s="117"/>
    </row>
    <row r="64" spans="1:21" ht="64.5" customHeight="1">
      <c r="A64" s="83" t="s">
        <v>542</v>
      </c>
      <c r="B64" s="114" t="s">
        <v>543</v>
      </c>
      <c r="C64" s="115">
        <v>1</v>
      </c>
      <c r="D64" s="115">
        <v>1</v>
      </c>
      <c r="E64" s="120" t="s">
        <v>1090</v>
      </c>
      <c r="F64" s="98" t="s">
        <v>208</v>
      </c>
      <c r="G64" s="115">
        <v>1</v>
      </c>
      <c r="H64" s="115">
        <v>1</v>
      </c>
      <c r="I64" s="115">
        <v>0</v>
      </c>
      <c r="J64" s="115">
        <v>0</v>
      </c>
      <c r="K64" s="114" t="s">
        <v>1218</v>
      </c>
      <c r="L64" s="114" t="s">
        <v>644</v>
      </c>
      <c r="M64" s="114" t="s">
        <v>1089</v>
      </c>
      <c r="N64" s="114" t="s">
        <v>857</v>
      </c>
      <c r="O64" s="84">
        <v>42.55</v>
      </c>
      <c r="P64" s="115">
        <v>39.25</v>
      </c>
      <c r="Q64" s="116">
        <v>0.172</v>
      </c>
      <c r="R64" s="116">
        <v>0.558</v>
      </c>
      <c r="S64" s="83" t="s">
        <v>644</v>
      </c>
      <c r="T64" s="118"/>
      <c r="U64" s="117"/>
    </row>
    <row r="65" spans="1:21" ht="65.25" customHeight="1">
      <c r="A65" s="83" t="s">
        <v>544</v>
      </c>
      <c r="B65" s="114" t="s">
        <v>545</v>
      </c>
      <c r="C65" s="115">
        <v>1</v>
      </c>
      <c r="D65" s="115">
        <v>1</v>
      </c>
      <c r="E65" s="78" t="s">
        <v>1088</v>
      </c>
      <c r="F65" s="98" t="s">
        <v>185</v>
      </c>
      <c r="G65" s="115">
        <v>1</v>
      </c>
      <c r="H65" s="115">
        <v>1</v>
      </c>
      <c r="I65" s="115">
        <v>0</v>
      </c>
      <c r="J65" s="115">
        <v>0</v>
      </c>
      <c r="K65" s="114" t="s">
        <v>705</v>
      </c>
      <c r="L65" s="114" t="s">
        <v>644</v>
      </c>
      <c r="M65" s="114" t="s">
        <v>1089</v>
      </c>
      <c r="N65" s="114" t="s">
        <v>857</v>
      </c>
      <c r="O65" s="82">
        <v>42.83</v>
      </c>
      <c r="P65" s="115">
        <v>46.22</v>
      </c>
      <c r="Q65" s="116">
        <v>0.425</v>
      </c>
      <c r="R65" s="116">
        <v>0.786</v>
      </c>
      <c r="S65" s="83" t="s">
        <v>644</v>
      </c>
      <c r="T65" s="118"/>
      <c r="U65" s="117"/>
    </row>
    <row r="66" spans="1:21" ht="53.25" customHeight="1">
      <c r="A66" s="83" t="s">
        <v>546</v>
      </c>
      <c r="B66" s="114" t="s">
        <v>547</v>
      </c>
      <c r="C66" s="115">
        <v>1</v>
      </c>
      <c r="D66" s="115">
        <v>1</v>
      </c>
      <c r="E66" s="120" t="s">
        <v>1090</v>
      </c>
      <c r="F66" s="98" t="s">
        <v>185</v>
      </c>
      <c r="G66" s="115">
        <v>1</v>
      </c>
      <c r="H66" s="115">
        <v>1</v>
      </c>
      <c r="I66" s="115">
        <v>0</v>
      </c>
      <c r="J66" s="115">
        <v>0</v>
      </c>
      <c r="K66" s="114" t="s">
        <v>901</v>
      </c>
      <c r="L66" s="114" t="s">
        <v>644</v>
      </c>
      <c r="M66" s="114" t="s">
        <v>1089</v>
      </c>
      <c r="N66" s="114" t="s">
        <v>857</v>
      </c>
      <c r="O66" s="82">
        <f>P66*H66</f>
        <v>30</v>
      </c>
      <c r="P66" s="115">
        <v>30</v>
      </c>
      <c r="Q66" s="116">
        <v>0</v>
      </c>
      <c r="R66" s="116">
        <v>0</v>
      </c>
      <c r="S66" s="83" t="s">
        <v>644</v>
      </c>
      <c r="T66" s="118"/>
      <c r="U66" s="117"/>
    </row>
    <row r="67" spans="1:21" ht="62.25" customHeight="1">
      <c r="A67" s="83" t="s">
        <v>548</v>
      </c>
      <c r="B67" s="114" t="s">
        <v>549</v>
      </c>
      <c r="C67" s="115">
        <v>1</v>
      </c>
      <c r="D67" s="115">
        <v>1</v>
      </c>
      <c r="E67" s="120" t="s">
        <v>1090</v>
      </c>
      <c r="F67" s="98" t="s">
        <v>208</v>
      </c>
      <c r="G67" s="115">
        <v>1</v>
      </c>
      <c r="H67" s="115">
        <v>1</v>
      </c>
      <c r="I67" s="115">
        <v>0</v>
      </c>
      <c r="J67" s="115">
        <v>0</v>
      </c>
      <c r="K67" s="114" t="s">
        <v>901</v>
      </c>
      <c r="L67" s="114" t="s">
        <v>644</v>
      </c>
      <c r="M67" s="114" t="s">
        <v>1089</v>
      </c>
      <c r="N67" s="114" t="s">
        <v>857</v>
      </c>
      <c r="O67" s="82">
        <f>P67*H67</f>
        <v>30</v>
      </c>
      <c r="P67" s="115">
        <v>30</v>
      </c>
      <c r="Q67" s="116">
        <v>0</v>
      </c>
      <c r="R67" s="116">
        <v>0</v>
      </c>
      <c r="S67" s="83" t="s">
        <v>644</v>
      </c>
      <c r="T67" s="118"/>
      <c r="U67" s="117"/>
    </row>
    <row r="68" spans="1:21" ht="66.75" customHeight="1">
      <c r="A68" s="83" t="s">
        <v>103</v>
      </c>
      <c r="B68" s="114" t="s">
        <v>83</v>
      </c>
      <c r="C68" s="115">
        <v>2</v>
      </c>
      <c r="D68" s="115">
        <v>1</v>
      </c>
      <c r="E68" s="78" t="s">
        <v>1088</v>
      </c>
      <c r="F68" s="98" t="s">
        <v>185</v>
      </c>
      <c r="G68" s="115">
        <v>0.5</v>
      </c>
      <c r="H68" s="115">
        <v>0.5</v>
      </c>
      <c r="I68" s="115">
        <v>0</v>
      </c>
      <c r="J68" s="115">
        <v>0</v>
      </c>
      <c r="K68" s="114" t="s">
        <v>370</v>
      </c>
      <c r="L68" s="114" t="s">
        <v>644</v>
      </c>
      <c r="M68" s="114" t="s">
        <v>1089</v>
      </c>
      <c r="N68" s="114" t="s">
        <v>857</v>
      </c>
      <c r="O68" s="82">
        <v>14.44</v>
      </c>
      <c r="P68" s="115">
        <v>20.2</v>
      </c>
      <c r="Q68" s="116">
        <v>0.504</v>
      </c>
      <c r="R68" s="116">
        <v>1.453</v>
      </c>
      <c r="S68" s="83" t="s">
        <v>84</v>
      </c>
      <c r="T68" s="118"/>
      <c r="U68" s="117"/>
    </row>
    <row r="69" spans="1:21" ht="63.75" customHeight="1">
      <c r="A69" s="83" t="s">
        <v>115</v>
      </c>
      <c r="B69" s="114" t="s">
        <v>510</v>
      </c>
      <c r="C69" s="115">
        <v>1</v>
      </c>
      <c r="D69" s="115">
        <v>1</v>
      </c>
      <c r="E69" s="78" t="s">
        <v>1088</v>
      </c>
      <c r="F69" s="98" t="s">
        <v>208</v>
      </c>
      <c r="G69" s="115">
        <v>1</v>
      </c>
      <c r="H69" s="115">
        <v>0.5</v>
      </c>
      <c r="I69" s="115">
        <v>0</v>
      </c>
      <c r="J69" s="115">
        <v>0</v>
      </c>
      <c r="K69" s="114" t="s">
        <v>702</v>
      </c>
      <c r="L69" s="114" t="s">
        <v>644</v>
      </c>
      <c r="M69" s="114" t="s">
        <v>1089</v>
      </c>
      <c r="N69" s="114" t="s">
        <v>857</v>
      </c>
      <c r="O69" s="82">
        <v>35.02</v>
      </c>
      <c r="P69" s="115">
        <v>61.51</v>
      </c>
      <c r="Q69" s="116">
        <v>0.586</v>
      </c>
      <c r="R69" s="116">
        <v>0.558</v>
      </c>
      <c r="S69" s="83" t="s">
        <v>427</v>
      </c>
      <c r="T69" s="118"/>
      <c r="U69" s="117"/>
    </row>
    <row r="70" spans="1:21" ht="64.5" customHeight="1">
      <c r="A70" s="83" t="s">
        <v>116</v>
      </c>
      <c r="B70" s="114" t="s">
        <v>117</v>
      </c>
      <c r="C70" s="115">
        <v>1</v>
      </c>
      <c r="D70" s="115">
        <v>1</v>
      </c>
      <c r="E70" s="78" t="s">
        <v>1088</v>
      </c>
      <c r="F70" s="98" t="s">
        <v>208</v>
      </c>
      <c r="G70" s="115">
        <v>1</v>
      </c>
      <c r="H70" s="115">
        <v>1</v>
      </c>
      <c r="I70" s="115">
        <v>0</v>
      </c>
      <c r="J70" s="115">
        <v>0</v>
      </c>
      <c r="K70" s="114" t="s">
        <v>705</v>
      </c>
      <c r="L70" s="114" t="s">
        <v>644</v>
      </c>
      <c r="M70" s="114" t="s">
        <v>1089</v>
      </c>
      <c r="N70" s="114" t="s">
        <v>857</v>
      </c>
      <c r="O70" s="82">
        <v>42.83</v>
      </c>
      <c r="P70" s="115">
        <v>46.22</v>
      </c>
      <c r="Q70" s="116">
        <v>0.425</v>
      </c>
      <c r="R70" s="116">
        <v>0.786</v>
      </c>
      <c r="S70" s="83" t="s">
        <v>644</v>
      </c>
      <c r="T70" s="118"/>
      <c r="U70" s="117"/>
    </row>
    <row r="71" spans="1:21" ht="65.25" customHeight="1">
      <c r="A71" s="83" t="s">
        <v>647</v>
      </c>
      <c r="B71" s="114" t="s">
        <v>117</v>
      </c>
      <c r="C71" s="115">
        <v>1</v>
      </c>
      <c r="D71" s="115">
        <v>1</v>
      </c>
      <c r="E71" s="78" t="s">
        <v>1088</v>
      </c>
      <c r="F71" s="98" t="s">
        <v>208</v>
      </c>
      <c r="G71" s="115">
        <v>1</v>
      </c>
      <c r="H71" s="115">
        <v>0.5</v>
      </c>
      <c r="I71" s="115">
        <v>0</v>
      </c>
      <c r="J71" s="115">
        <v>0</v>
      </c>
      <c r="K71" s="114" t="s">
        <v>901</v>
      </c>
      <c r="L71" s="114" t="s">
        <v>644</v>
      </c>
      <c r="M71" s="114" t="s">
        <v>1089</v>
      </c>
      <c r="N71" s="114" t="s">
        <v>857</v>
      </c>
      <c r="O71" s="82">
        <v>15</v>
      </c>
      <c r="P71" s="115">
        <v>30</v>
      </c>
      <c r="Q71" s="116">
        <v>0</v>
      </c>
      <c r="R71" s="116">
        <v>0</v>
      </c>
      <c r="S71" s="83" t="s">
        <v>427</v>
      </c>
      <c r="T71" s="118"/>
      <c r="U71" s="117"/>
    </row>
    <row r="72" spans="1:21" ht="64.5" customHeight="1">
      <c r="A72" s="83" t="s">
        <v>648</v>
      </c>
      <c r="B72" s="114" t="s">
        <v>510</v>
      </c>
      <c r="C72" s="115">
        <v>2</v>
      </c>
      <c r="D72" s="115">
        <v>2</v>
      </c>
      <c r="E72" s="78" t="s">
        <v>1088</v>
      </c>
      <c r="F72" s="98" t="s">
        <v>208</v>
      </c>
      <c r="G72" s="115">
        <v>1</v>
      </c>
      <c r="H72" s="115">
        <v>0.5</v>
      </c>
      <c r="I72" s="115">
        <v>0</v>
      </c>
      <c r="J72" s="115">
        <v>0</v>
      </c>
      <c r="K72" s="114" t="s">
        <v>704</v>
      </c>
      <c r="L72" s="114" t="s">
        <v>644</v>
      </c>
      <c r="M72" s="114" t="s">
        <v>1089</v>
      </c>
      <c r="N72" s="114" t="s">
        <v>857</v>
      </c>
      <c r="O72" s="82">
        <v>22.3</v>
      </c>
      <c r="P72" s="115">
        <v>45</v>
      </c>
      <c r="Q72" s="116">
        <v>0.279</v>
      </c>
      <c r="R72" s="116">
        <v>0.558</v>
      </c>
      <c r="S72" s="83" t="s">
        <v>644</v>
      </c>
      <c r="T72" s="118"/>
      <c r="U72" s="117"/>
    </row>
    <row r="73" spans="1:21" ht="62.25" customHeight="1">
      <c r="A73" s="83" t="s">
        <v>648</v>
      </c>
      <c r="B73" s="114" t="s">
        <v>117</v>
      </c>
      <c r="C73" s="115">
        <v>2</v>
      </c>
      <c r="D73" s="115">
        <v>2</v>
      </c>
      <c r="E73" s="78" t="s">
        <v>1088</v>
      </c>
      <c r="F73" s="98" t="s">
        <v>208</v>
      </c>
      <c r="G73" s="115">
        <v>1</v>
      </c>
      <c r="H73" s="115">
        <v>0.5</v>
      </c>
      <c r="I73" s="115">
        <v>0</v>
      </c>
      <c r="J73" s="115">
        <v>0</v>
      </c>
      <c r="K73" s="114" t="s">
        <v>704</v>
      </c>
      <c r="L73" s="114" t="s">
        <v>644</v>
      </c>
      <c r="M73" s="114" t="s">
        <v>1089</v>
      </c>
      <c r="N73" s="114" t="s">
        <v>857</v>
      </c>
      <c r="O73" s="82">
        <v>22.3</v>
      </c>
      <c r="P73" s="115">
        <v>45</v>
      </c>
      <c r="Q73" s="116">
        <v>0.279</v>
      </c>
      <c r="R73" s="116">
        <v>0.558</v>
      </c>
      <c r="S73" s="83" t="s">
        <v>644</v>
      </c>
      <c r="T73" s="118"/>
      <c r="U73" s="117"/>
    </row>
    <row r="74" spans="1:21" ht="66.75" customHeight="1">
      <c r="A74" s="83" t="s">
        <v>649</v>
      </c>
      <c r="B74" s="114" t="s">
        <v>650</v>
      </c>
      <c r="C74" s="115">
        <v>2</v>
      </c>
      <c r="D74" s="115">
        <v>1</v>
      </c>
      <c r="E74" s="120" t="s">
        <v>1090</v>
      </c>
      <c r="F74" s="120" t="s">
        <v>742</v>
      </c>
      <c r="G74" s="115">
        <v>0.5</v>
      </c>
      <c r="H74" s="115">
        <v>0.5</v>
      </c>
      <c r="I74" s="115">
        <v>0</v>
      </c>
      <c r="J74" s="115">
        <v>0</v>
      </c>
      <c r="K74" s="114" t="s">
        <v>487</v>
      </c>
      <c r="L74" s="114" t="s">
        <v>644</v>
      </c>
      <c r="M74" s="114" t="s">
        <v>1089</v>
      </c>
      <c r="N74" s="114" t="s">
        <v>857</v>
      </c>
      <c r="O74" s="82">
        <v>21.21</v>
      </c>
      <c r="P74" s="115">
        <v>15</v>
      </c>
      <c r="Q74" s="116">
        <v>0</v>
      </c>
      <c r="R74" s="116">
        <v>0</v>
      </c>
      <c r="S74" s="83" t="s">
        <v>84</v>
      </c>
      <c r="T74" s="118"/>
      <c r="U74" s="117"/>
    </row>
    <row r="75" spans="1:21" ht="64.5" customHeight="1">
      <c r="A75" s="83" t="s">
        <v>210</v>
      </c>
      <c r="B75" s="114" t="s">
        <v>547</v>
      </c>
      <c r="C75" s="115">
        <v>1</v>
      </c>
      <c r="D75" s="115">
        <v>1</v>
      </c>
      <c r="E75" s="120" t="s">
        <v>1090</v>
      </c>
      <c r="F75" s="98" t="s">
        <v>185</v>
      </c>
      <c r="G75" s="115">
        <v>1</v>
      </c>
      <c r="H75" s="115">
        <v>1</v>
      </c>
      <c r="I75" s="115">
        <v>0</v>
      </c>
      <c r="J75" s="115">
        <v>0</v>
      </c>
      <c r="K75" s="114" t="s">
        <v>901</v>
      </c>
      <c r="L75" s="114" t="s">
        <v>644</v>
      </c>
      <c r="M75" s="114" t="s">
        <v>1089</v>
      </c>
      <c r="N75" s="114" t="s">
        <v>857</v>
      </c>
      <c r="O75" s="82">
        <f>P75*H75</f>
        <v>30</v>
      </c>
      <c r="P75" s="115">
        <v>30</v>
      </c>
      <c r="Q75" s="116">
        <v>0</v>
      </c>
      <c r="R75" s="116">
        <v>0</v>
      </c>
      <c r="S75" s="83" t="s">
        <v>644</v>
      </c>
      <c r="T75" s="118"/>
      <c r="U75" s="117"/>
    </row>
    <row r="76" spans="1:21" ht="63.75" customHeight="1">
      <c r="A76" s="83" t="s">
        <v>211</v>
      </c>
      <c r="B76" s="114" t="s">
        <v>78</v>
      </c>
      <c r="C76" s="115">
        <v>1</v>
      </c>
      <c r="D76" s="115">
        <v>1</v>
      </c>
      <c r="E76" s="78" t="s">
        <v>1088</v>
      </c>
      <c r="F76" s="98" t="s">
        <v>185</v>
      </c>
      <c r="G76" s="115">
        <v>1</v>
      </c>
      <c r="H76" s="115">
        <v>1</v>
      </c>
      <c r="I76" s="115">
        <v>0</v>
      </c>
      <c r="J76" s="115">
        <v>0</v>
      </c>
      <c r="K76" s="114" t="s">
        <v>705</v>
      </c>
      <c r="L76" s="114" t="s">
        <v>644</v>
      </c>
      <c r="M76" s="114" t="s">
        <v>1089</v>
      </c>
      <c r="N76" s="114" t="s">
        <v>857</v>
      </c>
      <c r="O76" s="82">
        <v>42.83</v>
      </c>
      <c r="P76" s="115">
        <v>46.22</v>
      </c>
      <c r="Q76" s="116">
        <v>0.425</v>
      </c>
      <c r="R76" s="116">
        <v>0.786</v>
      </c>
      <c r="S76" s="83" t="s">
        <v>644</v>
      </c>
      <c r="T76" s="118"/>
      <c r="U76" s="117"/>
    </row>
    <row r="77" spans="1:22" ht="64.5" customHeight="1">
      <c r="A77" s="83" t="s">
        <v>123</v>
      </c>
      <c r="B77" s="114" t="s">
        <v>124</v>
      </c>
      <c r="C77" s="115">
        <v>3</v>
      </c>
      <c r="D77" s="115">
        <v>2</v>
      </c>
      <c r="E77" s="78" t="s">
        <v>1201</v>
      </c>
      <c r="F77" s="98" t="s">
        <v>185</v>
      </c>
      <c r="G77" s="115">
        <v>0.667</v>
      </c>
      <c r="H77" s="115">
        <v>0.17</v>
      </c>
      <c r="I77" s="115">
        <v>0</v>
      </c>
      <c r="J77" s="115">
        <v>0</v>
      </c>
      <c r="K77" s="114" t="s">
        <v>705</v>
      </c>
      <c r="L77" s="114" t="s">
        <v>644</v>
      </c>
      <c r="M77" s="114" t="s">
        <v>1089</v>
      </c>
      <c r="N77" s="114" t="s">
        <v>857</v>
      </c>
      <c r="O77" s="82">
        <v>10.09</v>
      </c>
      <c r="P77" s="115">
        <v>43.58</v>
      </c>
      <c r="Q77" s="116">
        <v>0.425</v>
      </c>
      <c r="R77" s="116">
        <v>0.786</v>
      </c>
      <c r="S77" s="83" t="s">
        <v>427</v>
      </c>
      <c r="T77" s="118"/>
      <c r="U77" s="117"/>
      <c r="V77" s="9"/>
    </row>
    <row r="78" spans="1:21" ht="67.5" customHeight="1">
      <c r="A78" s="83" t="s">
        <v>123</v>
      </c>
      <c r="B78" s="114" t="s">
        <v>125</v>
      </c>
      <c r="C78" s="115">
        <v>3</v>
      </c>
      <c r="D78" s="115">
        <v>2</v>
      </c>
      <c r="E78" s="78" t="s">
        <v>1088</v>
      </c>
      <c r="F78" s="98" t="s">
        <v>185</v>
      </c>
      <c r="G78" s="115">
        <v>0.667</v>
      </c>
      <c r="H78" s="115">
        <v>0.33</v>
      </c>
      <c r="I78" s="115">
        <v>0</v>
      </c>
      <c r="J78" s="115">
        <v>0</v>
      </c>
      <c r="K78" s="114" t="s">
        <v>705</v>
      </c>
      <c r="L78" s="124"/>
      <c r="M78" s="114" t="s">
        <v>1089</v>
      </c>
      <c r="N78" s="114" t="s">
        <v>857</v>
      </c>
      <c r="O78" s="82">
        <v>20.19</v>
      </c>
      <c r="P78" s="115">
        <v>43.58</v>
      </c>
      <c r="Q78" s="116">
        <v>0.425</v>
      </c>
      <c r="R78" s="116">
        <v>0.786</v>
      </c>
      <c r="S78" s="83" t="s">
        <v>427</v>
      </c>
      <c r="T78" s="118"/>
      <c r="U78" s="117"/>
    </row>
    <row r="79" spans="1:21" ht="53.25" customHeight="1">
      <c r="A79" s="83" t="s">
        <v>126</v>
      </c>
      <c r="B79" s="114" t="s">
        <v>538</v>
      </c>
      <c r="C79" s="115">
        <v>2</v>
      </c>
      <c r="D79" s="115">
        <v>1</v>
      </c>
      <c r="E79" s="78" t="s">
        <v>1088</v>
      </c>
      <c r="F79" s="98" t="s">
        <v>208</v>
      </c>
      <c r="G79" s="115">
        <v>0.5</v>
      </c>
      <c r="H79" s="115">
        <v>0.5</v>
      </c>
      <c r="I79" s="115">
        <v>0</v>
      </c>
      <c r="J79" s="115">
        <v>0</v>
      </c>
      <c r="K79" s="114" t="s">
        <v>739</v>
      </c>
      <c r="L79" s="114"/>
      <c r="M79" s="114" t="s">
        <v>1089</v>
      </c>
      <c r="N79" s="114" t="s">
        <v>857</v>
      </c>
      <c r="O79" s="82">
        <v>35.71</v>
      </c>
      <c r="P79" s="115">
        <v>24.27</v>
      </c>
      <c r="Q79" s="116">
        <v>0.345</v>
      </c>
      <c r="R79" s="116">
        <v>0.558</v>
      </c>
      <c r="S79" s="83" t="s">
        <v>84</v>
      </c>
      <c r="T79" s="118"/>
      <c r="U79" s="117"/>
    </row>
    <row r="80" spans="1:21" ht="48.75" customHeight="1">
      <c r="A80" s="83" t="s">
        <v>127</v>
      </c>
      <c r="B80" s="114" t="s">
        <v>128</v>
      </c>
      <c r="C80" s="115">
        <v>1</v>
      </c>
      <c r="D80" s="115">
        <v>1</v>
      </c>
      <c r="E80" s="120" t="s">
        <v>1090</v>
      </c>
      <c r="F80" s="98" t="s">
        <v>1087</v>
      </c>
      <c r="G80" s="115">
        <v>1</v>
      </c>
      <c r="H80" s="115">
        <v>1</v>
      </c>
      <c r="I80" s="115">
        <v>0</v>
      </c>
      <c r="J80" s="115">
        <v>0</v>
      </c>
      <c r="K80" s="114" t="s">
        <v>484</v>
      </c>
      <c r="L80" s="114"/>
      <c r="M80" s="114" t="s">
        <v>1089</v>
      </c>
      <c r="N80" s="114" t="s">
        <v>857</v>
      </c>
      <c r="O80" s="82">
        <f>P80*H80</f>
        <v>30</v>
      </c>
      <c r="P80" s="115">
        <v>30</v>
      </c>
      <c r="Q80" s="116">
        <v>0</v>
      </c>
      <c r="R80" s="116">
        <v>0</v>
      </c>
      <c r="S80" s="83" t="s">
        <v>644</v>
      </c>
      <c r="T80" s="118"/>
      <c r="U80" s="117"/>
    </row>
    <row r="81" spans="1:21" ht="75.75" customHeight="1">
      <c r="A81" s="83" t="s">
        <v>214</v>
      </c>
      <c r="B81" s="114" t="s">
        <v>215</v>
      </c>
      <c r="C81" s="115">
        <v>2</v>
      </c>
      <c r="D81" s="115">
        <v>1</v>
      </c>
      <c r="E81" s="120" t="s">
        <v>209</v>
      </c>
      <c r="F81" s="98" t="s">
        <v>741</v>
      </c>
      <c r="G81" s="115">
        <v>0.5</v>
      </c>
      <c r="H81" s="115">
        <v>0.25</v>
      </c>
      <c r="I81" s="115">
        <v>0</v>
      </c>
      <c r="J81" s="115">
        <v>0</v>
      </c>
      <c r="K81" s="114" t="s">
        <v>704</v>
      </c>
      <c r="L81" s="114"/>
      <c r="M81" s="114" t="s">
        <v>1089</v>
      </c>
      <c r="N81" s="114" t="s">
        <v>857</v>
      </c>
      <c r="O81" s="82">
        <v>15.77</v>
      </c>
      <c r="P81" s="115">
        <v>22.5</v>
      </c>
      <c r="Q81" s="116">
        <v>0.279</v>
      </c>
      <c r="R81" s="116">
        <v>0.558</v>
      </c>
      <c r="S81" s="83" t="s">
        <v>844</v>
      </c>
      <c r="T81" s="118"/>
      <c r="U81" s="117"/>
    </row>
    <row r="82" spans="1:21" ht="63" customHeight="1">
      <c r="A82" s="83" t="s">
        <v>216</v>
      </c>
      <c r="B82" s="114" t="s">
        <v>217</v>
      </c>
      <c r="C82" s="115">
        <v>1</v>
      </c>
      <c r="D82" s="115">
        <v>1</v>
      </c>
      <c r="E82" s="120" t="s">
        <v>1096</v>
      </c>
      <c r="F82" s="98" t="s">
        <v>646</v>
      </c>
      <c r="G82" s="115">
        <v>1</v>
      </c>
      <c r="H82" s="115">
        <v>1</v>
      </c>
      <c r="I82" s="115">
        <v>0</v>
      </c>
      <c r="J82" s="115">
        <v>0</v>
      </c>
      <c r="K82" s="114" t="s">
        <v>901</v>
      </c>
      <c r="L82" s="114"/>
      <c r="M82" s="114" t="s">
        <v>1089</v>
      </c>
      <c r="N82" s="114" t="s">
        <v>857</v>
      </c>
      <c r="O82" s="82">
        <f>P82*H82</f>
        <v>30</v>
      </c>
      <c r="P82" s="115">
        <v>30</v>
      </c>
      <c r="Q82" s="116">
        <v>0</v>
      </c>
      <c r="R82" s="116">
        <v>0</v>
      </c>
      <c r="S82" s="83" t="s">
        <v>644</v>
      </c>
      <c r="T82" s="118"/>
      <c r="U82" s="117"/>
    </row>
    <row r="83" spans="1:21" ht="77.25" customHeight="1">
      <c r="A83" s="83" t="s">
        <v>218</v>
      </c>
      <c r="B83" s="114" t="s">
        <v>219</v>
      </c>
      <c r="C83" s="115">
        <v>3</v>
      </c>
      <c r="D83" s="115">
        <v>1</v>
      </c>
      <c r="E83" s="78" t="s">
        <v>1088</v>
      </c>
      <c r="F83" s="98" t="s">
        <v>646</v>
      </c>
      <c r="G83" s="115">
        <v>0.333</v>
      </c>
      <c r="H83" s="115">
        <v>0.17</v>
      </c>
      <c r="I83" s="115">
        <v>0</v>
      </c>
      <c r="J83" s="115">
        <v>0</v>
      </c>
      <c r="K83" s="114" t="s">
        <v>354</v>
      </c>
      <c r="L83" s="114"/>
      <c r="M83" s="114" t="s">
        <v>1089</v>
      </c>
      <c r="N83" s="114" t="s">
        <v>857</v>
      </c>
      <c r="O83" s="82">
        <v>17.48</v>
      </c>
      <c r="P83" s="115">
        <v>18.3</v>
      </c>
      <c r="Q83" s="116">
        <v>0.652</v>
      </c>
      <c r="R83" s="116">
        <v>0.786</v>
      </c>
      <c r="S83" s="83" t="s">
        <v>844</v>
      </c>
      <c r="T83" s="118"/>
      <c r="U83" s="117"/>
    </row>
    <row r="84" spans="1:21" ht="51" customHeight="1">
      <c r="A84" s="83" t="s">
        <v>220</v>
      </c>
      <c r="B84" s="114" t="s">
        <v>543</v>
      </c>
      <c r="C84" s="115">
        <v>1</v>
      </c>
      <c r="D84" s="115">
        <v>1</v>
      </c>
      <c r="E84" s="120" t="s">
        <v>1090</v>
      </c>
      <c r="F84" s="98" t="s">
        <v>208</v>
      </c>
      <c r="G84" s="115">
        <v>1</v>
      </c>
      <c r="H84" s="115">
        <v>1</v>
      </c>
      <c r="I84" s="115">
        <v>0</v>
      </c>
      <c r="J84" s="115">
        <v>0</v>
      </c>
      <c r="K84" s="114" t="s">
        <v>705</v>
      </c>
      <c r="L84" s="114" t="s">
        <v>644</v>
      </c>
      <c r="M84" s="114" t="s">
        <v>1089</v>
      </c>
      <c r="N84" s="114" t="s">
        <v>857</v>
      </c>
      <c r="O84" s="82">
        <v>42.83</v>
      </c>
      <c r="P84" s="115">
        <v>46.22</v>
      </c>
      <c r="Q84" s="116">
        <v>0.425</v>
      </c>
      <c r="R84" s="116">
        <v>0.786</v>
      </c>
      <c r="S84" s="83" t="s">
        <v>644</v>
      </c>
      <c r="T84" s="118"/>
      <c r="U84" s="117"/>
    </row>
    <row r="85" spans="1:21" ht="64.5" customHeight="1">
      <c r="A85" s="83" t="s">
        <v>706</v>
      </c>
      <c r="B85" s="114" t="s">
        <v>707</v>
      </c>
      <c r="C85" s="115">
        <v>1</v>
      </c>
      <c r="D85" s="115">
        <v>1</v>
      </c>
      <c r="E85" s="78" t="s">
        <v>1088</v>
      </c>
      <c r="F85" s="98" t="s">
        <v>208</v>
      </c>
      <c r="G85" s="115">
        <v>1</v>
      </c>
      <c r="H85" s="115">
        <v>0.5</v>
      </c>
      <c r="I85" s="115">
        <v>0</v>
      </c>
      <c r="J85" s="115">
        <v>0</v>
      </c>
      <c r="K85" s="114" t="s">
        <v>419</v>
      </c>
      <c r="L85" s="114" t="s">
        <v>644</v>
      </c>
      <c r="M85" s="114" t="s">
        <v>1089</v>
      </c>
      <c r="N85" s="114" t="s">
        <v>857</v>
      </c>
      <c r="O85" s="82">
        <v>22.91</v>
      </c>
      <c r="P85" s="115">
        <v>30</v>
      </c>
      <c r="Q85" s="116">
        <v>0</v>
      </c>
      <c r="R85" s="116">
        <v>0</v>
      </c>
      <c r="S85" s="83" t="s">
        <v>427</v>
      </c>
      <c r="T85" s="118"/>
      <c r="U85" s="117"/>
    </row>
    <row r="86" spans="1:21" ht="66" customHeight="1">
      <c r="A86" s="83" t="s">
        <v>225</v>
      </c>
      <c r="B86" s="114" t="s">
        <v>510</v>
      </c>
      <c r="C86" s="115">
        <v>3</v>
      </c>
      <c r="D86" s="115">
        <v>1</v>
      </c>
      <c r="E86" s="78" t="s">
        <v>1088</v>
      </c>
      <c r="F86" s="98" t="s">
        <v>208</v>
      </c>
      <c r="G86" s="115">
        <v>0.333</v>
      </c>
      <c r="H86" s="115">
        <v>0.33</v>
      </c>
      <c r="I86" s="115">
        <v>0</v>
      </c>
      <c r="J86" s="115">
        <v>0</v>
      </c>
      <c r="K86" s="114" t="s">
        <v>701</v>
      </c>
      <c r="L86" s="114" t="s">
        <v>644</v>
      </c>
      <c r="M86" s="114" t="s">
        <v>1089</v>
      </c>
      <c r="N86" s="114" t="s">
        <v>857</v>
      </c>
      <c r="O86" s="82">
        <v>18.63</v>
      </c>
      <c r="P86" s="115">
        <v>13.17</v>
      </c>
      <c r="Q86" s="116">
        <v>0.461</v>
      </c>
      <c r="R86" s="116">
        <v>1.453</v>
      </c>
      <c r="S86" s="83" t="s">
        <v>84</v>
      </c>
      <c r="T86" s="118"/>
      <c r="U86" s="117"/>
    </row>
    <row r="87" spans="1:21" ht="63.75" customHeight="1">
      <c r="A87" s="125" t="s">
        <v>226</v>
      </c>
      <c r="B87" s="126" t="s">
        <v>55</v>
      </c>
      <c r="C87" s="127">
        <v>1</v>
      </c>
      <c r="D87" s="127">
        <v>1</v>
      </c>
      <c r="E87" s="128" t="s">
        <v>1088</v>
      </c>
      <c r="F87" s="129" t="s">
        <v>208</v>
      </c>
      <c r="G87" s="127">
        <v>1</v>
      </c>
      <c r="H87" s="127">
        <v>0.5</v>
      </c>
      <c r="I87" s="127">
        <v>0</v>
      </c>
      <c r="J87" s="127">
        <v>0</v>
      </c>
      <c r="K87" s="126" t="s">
        <v>227</v>
      </c>
      <c r="L87" s="126" t="s">
        <v>644</v>
      </c>
      <c r="M87" s="126" t="s">
        <v>1089</v>
      </c>
      <c r="N87" s="126" t="s">
        <v>857</v>
      </c>
      <c r="O87" s="131">
        <v>0</v>
      </c>
      <c r="P87" s="127">
        <v>30</v>
      </c>
      <c r="Q87" s="127">
        <v>0</v>
      </c>
      <c r="R87" s="127">
        <v>0</v>
      </c>
      <c r="S87" s="126" t="s">
        <v>427</v>
      </c>
      <c r="T87" s="132"/>
      <c r="U87" s="133"/>
    </row>
    <row r="88" spans="1:21" ht="80.25" customHeight="1">
      <c r="A88" s="83" t="s">
        <v>228</v>
      </c>
      <c r="B88" s="114" t="s">
        <v>229</v>
      </c>
      <c r="C88" s="115">
        <v>2</v>
      </c>
      <c r="D88" s="115">
        <v>1</v>
      </c>
      <c r="E88" s="120" t="s">
        <v>380</v>
      </c>
      <c r="F88" s="98" t="s">
        <v>1087</v>
      </c>
      <c r="G88" s="115">
        <v>0.5</v>
      </c>
      <c r="H88" s="115">
        <v>0.25</v>
      </c>
      <c r="I88" s="115">
        <v>0</v>
      </c>
      <c r="J88" s="115">
        <v>0</v>
      </c>
      <c r="K88" s="114" t="s">
        <v>487</v>
      </c>
      <c r="L88" s="114" t="s">
        <v>644</v>
      </c>
      <c r="M88" s="114" t="s">
        <v>1089</v>
      </c>
      <c r="N88" s="114" t="s">
        <v>857</v>
      </c>
      <c r="O88" s="82">
        <v>10.61</v>
      </c>
      <c r="P88" s="115">
        <v>15</v>
      </c>
      <c r="Q88" s="116">
        <v>0</v>
      </c>
      <c r="R88" s="116">
        <v>0</v>
      </c>
      <c r="S88" s="83" t="s">
        <v>844</v>
      </c>
      <c r="T88" s="118"/>
      <c r="U88" s="117"/>
    </row>
    <row r="89" spans="1:21" ht="81" customHeight="1">
      <c r="A89" s="83" t="s">
        <v>710</v>
      </c>
      <c r="B89" s="114" t="s">
        <v>48</v>
      </c>
      <c r="C89" s="115">
        <v>2</v>
      </c>
      <c r="D89" s="115">
        <v>1</v>
      </c>
      <c r="E89" s="120" t="s">
        <v>1090</v>
      </c>
      <c r="F89" s="98" t="s">
        <v>185</v>
      </c>
      <c r="G89" s="115">
        <v>0.5</v>
      </c>
      <c r="H89" s="115">
        <v>0.25</v>
      </c>
      <c r="I89" s="115">
        <v>0</v>
      </c>
      <c r="J89" s="115">
        <v>0</v>
      </c>
      <c r="K89" s="114" t="s">
        <v>705</v>
      </c>
      <c r="L89" s="114" t="s">
        <v>644</v>
      </c>
      <c r="M89" s="114" t="s">
        <v>1089</v>
      </c>
      <c r="N89" s="114" t="s">
        <v>857</v>
      </c>
      <c r="O89" s="82">
        <v>15.14</v>
      </c>
      <c r="P89" s="115">
        <v>23.11</v>
      </c>
      <c r="Q89" s="116">
        <v>0.425</v>
      </c>
      <c r="R89" s="116">
        <v>0.786</v>
      </c>
      <c r="S89" s="83" t="s">
        <v>844</v>
      </c>
      <c r="T89" s="118"/>
      <c r="U89" s="117"/>
    </row>
    <row r="90" spans="1:21" ht="66" customHeight="1">
      <c r="A90" s="83" t="s">
        <v>711</v>
      </c>
      <c r="B90" s="114" t="s">
        <v>712</v>
      </c>
      <c r="C90" s="115">
        <v>1</v>
      </c>
      <c r="D90" s="115">
        <v>1</v>
      </c>
      <c r="E90" s="120" t="s">
        <v>380</v>
      </c>
      <c r="F90" s="98" t="s">
        <v>185</v>
      </c>
      <c r="G90" s="115">
        <v>1</v>
      </c>
      <c r="H90" s="115">
        <v>0.5</v>
      </c>
      <c r="I90" s="115">
        <v>0</v>
      </c>
      <c r="J90" s="115">
        <v>0</v>
      </c>
      <c r="K90" s="114" t="s">
        <v>705</v>
      </c>
      <c r="L90" s="114" t="s">
        <v>644</v>
      </c>
      <c r="M90" s="114" t="s">
        <v>1089</v>
      </c>
      <c r="N90" s="114" t="s">
        <v>857</v>
      </c>
      <c r="O90" s="82">
        <v>21.41</v>
      </c>
      <c r="P90" s="115">
        <v>46.22</v>
      </c>
      <c r="Q90" s="116">
        <v>0.425</v>
      </c>
      <c r="R90" s="116">
        <v>0.786</v>
      </c>
      <c r="S90" s="83" t="s">
        <v>427</v>
      </c>
      <c r="T90" s="118"/>
      <c r="U90" s="117"/>
    </row>
    <row r="91" spans="1:21" ht="63.75" customHeight="1">
      <c r="A91" s="83" t="s">
        <v>713</v>
      </c>
      <c r="B91" s="114" t="s">
        <v>83</v>
      </c>
      <c r="C91" s="115">
        <v>3</v>
      </c>
      <c r="D91" s="115">
        <v>1</v>
      </c>
      <c r="E91" s="78" t="s">
        <v>1088</v>
      </c>
      <c r="F91" s="98" t="s">
        <v>185</v>
      </c>
      <c r="G91" s="115">
        <v>0.333</v>
      </c>
      <c r="H91" s="115">
        <v>0.33</v>
      </c>
      <c r="I91" s="115">
        <v>0</v>
      </c>
      <c r="J91" s="115">
        <v>0</v>
      </c>
      <c r="K91" s="114" t="s">
        <v>901</v>
      </c>
      <c r="L91" s="114" t="s">
        <v>644</v>
      </c>
      <c r="M91" s="114" t="s">
        <v>1089</v>
      </c>
      <c r="N91" s="114" t="s">
        <v>857</v>
      </c>
      <c r="O91" s="82">
        <v>17.32</v>
      </c>
      <c r="P91" s="115">
        <v>10</v>
      </c>
      <c r="Q91" s="116">
        <v>0</v>
      </c>
      <c r="R91" s="116">
        <v>0</v>
      </c>
      <c r="S91" s="83" t="s">
        <v>84</v>
      </c>
      <c r="T91" s="118"/>
      <c r="U91" s="117"/>
    </row>
    <row r="92" spans="1:21" ht="63.75" customHeight="1">
      <c r="A92" s="83" t="s">
        <v>714</v>
      </c>
      <c r="B92" s="114" t="s">
        <v>715</v>
      </c>
      <c r="C92" s="115">
        <v>1</v>
      </c>
      <c r="D92" s="115">
        <v>1</v>
      </c>
      <c r="E92" s="120" t="s">
        <v>1099</v>
      </c>
      <c r="F92" s="98" t="s">
        <v>208</v>
      </c>
      <c r="G92" s="115">
        <v>1</v>
      </c>
      <c r="H92" s="115">
        <v>1</v>
      </c>
      <c r="I92" s="115">
        <v>0</v>
      </c>
      <c r="J92" s="115">
        <v>0</v>
      </c>
      <c r="K92" s="114" t="s">
        <v>297</v>
      </c>
      <c r="L92" s="114" t="s">
        <v>644</v>
      </c>
      <c r="M92" s="114" t="s">
        <v>1089</v>
      </c>
      <c r="N92" s="114" t="s">
        <v>857</v>
      </c>
      <c r="O92" s="82">
        <f>P92*H92</f>
        <v>51.94</v>
      </c>
      <c r="P92" s="115">
        <v>51.94</v>
      </c>
      <c r="Q92" s="116">
        <v>0.408</v>
      </c>
      <c r="R92" s="116">
        <v>0.558</v>
      </c>
      <c r="S92" s="83" t="s">
        <v>644</v>
      </c>
      <c r="T92" s="118"/>
      <c r="U92" s="117"/>
    </row>
    <row r="93" spans="1:21" ht="66" customHeight="1">
      <c r="A93" s="83" t="s">
        <v>236</v>
      </c>
      <c r="B93" s="114" t="s">
        <v>237</v>
      </c>
      <c r="C93" s="115">
        <v>1</v>
      </c>
      <c r="D93" s="115">
        <v>1</v>
      </c>
      <c r="E93" s="120" t="s">
        <v>1090</v>
      </c>
      <c r="F93" s="98" t="s">
        <v>392</v>
      </c>
      <c r="G93" s="115">
        <v>1</v>
      </c>
      <c r="H93" s="115">
        <v>1</v>
      </c>
      <c r="I93" s="115">
        <v>0</v>
      </c>
      <c r="J93" s="115">
        <v>0</v>
      </c>
      <c r="K93" s="114" t="s">
        <v>484</v>
      </c>
      <c r="L93" s="114" t="s">
        <v>644</v>
      </c>
      <c r="M93" s="114" t="s">
        <v>390</v>
      </c>
      <c r="N93" s="114" t="s">
        <v>857</v>
      </c>
      <c r="O93" s="82">
        <f>P93*H93</f>
        <v>30</v>
      </c>
      <c r="P93" s="115">
        <v>30</v>
      </c>
      <c r="Q93" s="116">
        <v>0</v>
      </c>
      <c r="R93" s="116">
        <v>0</v>
      </c>
      <c r="S93" s="83" t="s">
        <v>644</v>
      </c>
      <c r="T93" s="118"/>
      <c r="U93" s="117"/>
    </row>
    <row r="94" spans="1:21" ht="66.75" customHeight="1">
      <c r="A94" s="83" t="s">
        <v>238</v>
      </c>
      <c r="B94" s="114" t="s">
        <v>239</v>
      </c>
      <c r="C94" s="115">
        <v>2</v>
      </c>
      <c r="D94" s="115">
        <v>1</v>
      </c>
      <c r="E94" s="78" t="s">
        <v>1088</v>
      </c>
      <c r="F94" s="98" t="s">
        <v>1086</v>
      </c>
      <c r="G94" s="115">
        <v>0.5</v>
      </c>
      <c r="H94" s="115">
        <v>0.5</v>
      </c>
      <c r="I94" s="115">
        <v>0</v>
      </c>
      <c r="J94" s="115">
        <v>0</v>
      </c>
      <c r="K94" s="114" t="s">
        <v>673</v>
      </c>
      <c r="L94" s="114" t="s">
        <v>644</v>
      </c>
      <c r="M94" s="114" t="s">
        <v>1089</v>
      </c>
      <c r="N94" s="114" t="s">
        <v>857</v>
      </c>
      <c r="O94" s="82">
        <v>29.37</v>
      </c>
      <c r="P94" s="115">
        <v>19.22</v>
      </c>
      <c r="Q94" s="116">
        <v>0.221</v>
      </c>
      <c r="R94" s="116">
        <v>0.786</v>
      </c>
      <c r="S94" s="83" t="s">
        <v>84</v>
      </c>
      <c r="T94" s="118"/>
      <c r="U94" s="117"/>
    </row>
    <row r="95" spans="1:21" ht="66" customHeight="1">
      <c r="A95" s="83" t="s">
        <v>722</v>
      </c>
      <c r="B95" s="114" t="s">
        <v>55</v>
      </c>
      <c r="C95" s="115">
        <v>1</v>
      </c>
      <c r="D95" s="115">
        <v>1</v>
      </c>
      <c r="E95" s="78" t="s">
        <v>1088</v>
      </c>
      <c r="F95" s="98" t="s">
        <v>208</v>
      </c>
      <c r="G95" s="115">
        <v>1</v>
      </c>
      <c r="H95" s="115">
        <v>0.5</v>
      </c>
      <c r="I95" s="115">
        <v>0</v>
      </c>
      <c r="J95" s="115">
        <v>0</v>
      </c>
      <c r="K95" s="114" t="s">
        <v>701</v>
      </c>
      <c r="L95" s="114" t="s">
        <v>644</v>
      </c>
      <c r="M95" s="114" t="s">
        <v>1089</v>
      </c>
      <c r="N95" s="114" t="s">
        <v>857</v>
      </c>
      <c r="O95" s="82">
        <v>17.96</v>
      </c>
      <c r="P95" s="115">
        <v>39.52</v>
      </c>
      <c r="Q95" s="116">
        <v>0.461</v>
      </c>
      <c r="R95" s="116">
        <v>1.453</v>
      </c>
      <c r="S95" s="83" t="s">
        <v>427</v>
      </c>
      <c r="T95" s="118"/>
      <c r="U95" s="117"/>
    </row>
    <row r="96" spans="1:21" ht="63.75" customHeight="1">
      <c r="A96" s="83" t="s">
        <v>723</v>
      </c>
      <c r="B96" s="114" t="s">
        <v>724</v>
      </c>
      <c r="C96" s="115">
        <v>3</v>
      </c>
      <c r="D96" s="115">
        <v>3</v>
      </c>
      <c r="E96" s="120" t="s">
        <v>379</v>
      </c>
      <c r="F96" s="98" t="s">
        <v>392</v>
      </c>
      <c r="G96" s="115">
        <v>1</v>
      </c>
      <c r="H96" s="115">
        <f>1/6</f>
        <v>0.16666666666666666</v>
      </c>
      <c r="I96" s="115">
        <v>0</v>
      </c>
      <c r="J96" s="115">
        <v>0</v>
      </c>
      <c r="K96" s="114" t="s">
        <v>484</v>
      </c>
      <c r="L96" s="124"/>
      <c r="M96" s="114" t="s">
        <v>1089</v>
      </c>
      <c r="N96" s="114" t="s">
        <v>857</v>
      </c>
      <c r="O96" s="82">
        <f>P96*H96</f>
        <v>7.071666666666666</v>
      </c>
      <c r="P96" s="115">
        <v>42.43</v>
      </c>
      <c r="Q96" s="116">
        <v>0</v>
      </c>
      <c r="R96" s="116">
        <v>0</v>
      </c>
      <c r="S96" s="83" t="s">
        <v>427</v>
      </c>
      <c r="T96" s="118"/>
      <c r="U96" s="117"/>
    </row>
    <row r="97" spans="1:21" ht="64.5" customHeight="1">
      <c r="A97" s="83" t="s">
        <v>723</v>
      </c>
      <c r="B97" s="114" t="s">
        <v>725</v>
      </c>
      <c r="C97" s="115">
        <v>3</v>
      </c>
      <c r="D97" s="115">
        <v>3</v>
      </c>
      <c r="E97" s="120" t="s">
        <v>1090</v>
      </c>
      <c r="F97" s="98" t="s">
        <v>392</v>
      </c>
      <c r="G97" s="115">
        <v>1</v>
      </c>
      <c r="H97" s="115">
        <f>1/6</f>
        <v>0.16666666666666666</v>
      </c>
      <c r="I97" s="115">
        <v>0</v>
      </c>
      <c r="J97" s="115">
        <v>0</v>
      </c>
      <c r="K97" s="114" t="s">
        <v>484</v>
      </c>
      <c r="L97" s="114"/>
      <c r="M97" s="114" t="s">
        <v>1089</v>
      </c>
      <c r="N97" s="114" t="s">
        <v>857</v>
      </c>
      <c r="O97" s="82">
        <f>P97*H97</f>
        <v>7.071666666666666</v>
      </c>
      <c r="P97" s="115">
        <v>42.43</v>
      </c>
      <c r="Q97" s="116">
        <v>0</v>
      </c>
      <c r="R97" s="116">
        <v>0</v>
      </c>
      <c r="S97" s="83" t="s">
        <v>427</v>
      </c>
      <c r="T97" s="118"/>
      <c r="U97" s="117"/>
    </row>
    <row r="98" spans="1:21" ht="63" customHeight="1">
      <c r="A98" s="83" t="s">
        <v>723</v>
      </c>
      <c r="B98" s="114" t="s">
        <v>61</v>
      </c>
      <c r="C98" s="115">
        <v>3</v>
      </c>
      <c r="D98" s="115">
        <v>3</v>
      </c>
      <c r="E98" s="78" t="s">
        <v>1088</v>
      </c>
      <c r="F98" s="98" t="s">
        <v>392</v>
      </c>
      <c r="G98" s="115">
        <v>1</v>
      </c>
      <c r="H98" s="115">
        <v>0.17</v>
      </c>
      <c r="I98" s="115">
        <v>0</v>
      </c>
      <c r="J98" s="115">
        <v>0</v>
      </c>
      <c r="K98" s="114" t="s">
        <v>484</v>
      </c>
      <c r="L98" s="124"/>
      <c r="M98" s="114" t="s">
        <v>1089</v>
      </c>
      <c r="N98" s="114" t="s">
        <v>857</v>
      </c>
      <c r="O98" s="82">
        <v>7.07</v>
      </c>
      <c r="P98" s="115">
        <v>42.43</v>
      </c>
      <c r="Q98" s="116">
        <v>0</v>
      </c>
      <c r="R98" s="116">
        <v>0</v>
      </c>
      <c r="S98" s="83" t="s">
        <v>427</v>
      </c>
      <c r="T98" s="118"/>
      <c r="U98" s="117"/>
    </row>
    <row r="99" spans="1:21" ht="50.25" customHeight="1">
      <c r="A99" s="83" t="s">
        <v>971</v>
      </c>
      <c r="B99" s="114" t="s">
        <v>972</v>
      </c>
      <c r="C99" s="115">
        <v>1</v>
      </c>
      <c r="D99" s="115">
        <v>1</v>
      </c>
      <c r="E99" s="120" t="s">
        <v>1090</v>
      </c>
      <c r="F99" s="98" t="s">
        <v>741</v>
      </c>
      <c r="G99" s="115">
        <v>1</v>
      </c>
      <c r="H99" s="115">
        <v>1</v>
      </c>
      <c r="I99" s="115">
        <v>0</v>
      </c>
      <c r="J99" s="115">
        <v>0</v>
      </c>
      <c r="K99" s="114" t="s">
        <v>673</v>
      </c>
      <c r="L99" s="114" t="s">
        <v>644</v>
      </c>
      <c r="M99" s="114" t="s">
        <v>1089</v>
      </c>
      <c r="N99" s="114" t="s">
        <v>857</v>
      </c>
      <c r="O99" s="82">
        <v>41.53</v>
      </c>
      <c r="P99" s="115">
        <v>38.44</v>
      </c>
      <c r="Q99" s="116">
        <v>0.221</v>
      </c>
      <c r="R99" s="116">
        <v>0.786</v>
      </c>
      <c r="S99" s="83" t="s">
        <v>644</v>
      </c>
      <c r="T99" s="118"/>
      <c r="U99" s="117"/>
    </row>
    <row r="100" spans="1:21" ht="66.75" customHeight="1">
      <c r="A100" s="83" t="s">
        <v>734</v>
      </c>
      <c r="B100" s="114" t="s">
        <v>972</v>
      </c>
      <c r="C100" s="115">
        <v>1</v>
      </c>
      <c r="D100" s="115">
        <v>1</v>
      </c>
      <c r="E100" s="120" t="s">
        <v>1090</v>
      </c>
      <c r="F100" s="98" t="s">
        <v>741</v>
      </c>
      <c r="G100" s="115">
        <v>1</v>
      </c>
      <c r="H100" s="115">
        <v>1</v>
      </c>
      <c r="I100" s="115">
        <v>0</v>
      </c>
      <c r="J100" s="115">
        <v>0</v>
      </c>
      <c r="K100" s="114" t="s">
        <v>901</v>
      </c>
      <c r="L100" s="114" t="s">
        <v>644</v>
      </c>
      <c r="M100" s="114" t="s">
        <v>1089</v>
      </c>
      <c r="N100" s="114" t="s">
        <v>857</v>
      </c>
      <c r="O100" s="82">
        <f>P100*H100</f>
        <v>30</v>
      </c>
      <c r="P100" s="115">
        <v>30</v>
      </c>
      <c r="Q100" s="116">
        <v>0</v>
      </c>
      <c r="R100" s="116">
        <v>0</v>
      </c>
      <c r="S100" s="83" t="s">
        <v>644</v>
      </c>
      <c r="T100" s="118"/>
      <c r="U100" s="117"/>
    </row>
    <row r="101" spans="1:21" ht="63" customHeight="1">
      <c r="A101" s="83" t="s">
        <v>774</v>
      </c>
      <c r="B101" s="114" t="s">
        <v>626</v>
      </c>
      <c r="C101" s="115">
        <v>2</v>
      </c>
      <c r="D101" s="115">
        <v>1</v>
      </c>
      <c r="E101" s="120" t="s">
        <v>380</v>
      </c>
      <c r="F101" s="98" t="s">
        <v>1087</v>
      </c>
      <c r="G101" s="115">
        <v>0.5</v>
      </c>
      <c r="H101" s="115">
        <v>0.5</v>
      </c>
      <c r="I101" s="115">
        <v>0</v>
      </c>
      <c r="J101" s="115">
        <v>0</v>
      </c>
      <c r="K101" s="114" t="s">
        <v>374</v>
      </c>
      <c r="L101" s="114" t="s">
        <v>644</v>
      </c>
      <c r="M101" s="114" t="s">
        <v>1089</v>
      </c>
      <c r="N101" s="114" t="s">
        <v>857</v>
      </c>
      <c r="O101" s="82">
        <v>46.88</v>
      </c>
      <c r="P101" s="115">
        <v>31.67</v>
      </c>
      <c r="Q101" s="116">
        <v>0.918</v>
      </c>
      <c r="R101" s="116">
        <v>0.826</v>
      </c>
      <c r="S101" s="83" t="s">
        <v>84</v>
      </c>
      <c r="T101" s="118"/>
      <c r="U101" s="117"/>
    </row>
    <row r="102" spans="1:21" ht="62.25" customHeight="1">
      <c r="A102" s="83" t="s">
        <v>775</v>
      </c>
      <c r="B102" s="114" t="s">
        <v>219</v>
      </c>
      <c r="C102" s="115">
        <v>1</v>
      </c>
      <c r="D102" s="115">
        <v>1</v>
      </c>
      <c r="E102" s="78" t="s">
        <v>1088</v>
      </c>
      <c r="F102" s="98" t="s">
        <v>646</v>
      </c>
      <c r="G102" s="115">
        <v>1</v>
      </c>
      <c r="H102" s="115">
        <v>0.5</v>
      </c>
      <c r="I102" s="115">
        <v>0</v>
      </c>
      <c r="J102" s="115">
        <v>0</v>
      </c>
      <c r="K102" s="114" t="s">
        <v>675</v>
      </c>
      <c r="L102" s="114" t="s">
        <v>644</v>
      </c>
      <c r="M102" s="114" t="s">
        <v>1089</v>
      </c>
      <c r="N102" s="114" t="s">
        <v>857</v>
      </c>
      <c r="O102" s="82">
        <v>27.5</v>
      </c>
      <c r="P102" s="115">
        <v>30</v>
      </c>
      <c r="Q102" s="116">
        <v>0</v>
      </c>
      <c r="R102" s="116">
        <v>0</v>
      </c>
      <c r="S102" s="83" t="s">
        <v>427</v>
      </c>
      <c r="T102" s="118"/>
      <c r="U102" s="117"/>
    </row>
    <row r="103" spans="1:21" ht="65.25" customHeight="1">
      <c r="A103" s="83" t="s">
        <v>776</v>
      </c>
      <c r="B103" s="114" t="s">
        <v>777</v>
      </c>
      <c r="C103" s="115">
        <v>2</v>
      </c>
      <c r="D103" s="115">
        <v>1</v>
      </c>
      <c r="E103" s="120" t="s">
        <v>1090</v>
      </c>
      <c r="F103" s="98" t="s">
        <v>208</v>
      </c>
      <c r="G103" s="115">
        <v>0.5</v>
      </c>
      <c r="H103" s="115">
        <v>0.5</v>
      </c>
      <c r="I103" s="115">
        <v>0</v>
      </c>
      <c r="J103" s="115">
        <v>0</v>
      </c>
      <c r="K103" s="114" t="s">
        <v>701</v>
      </c>
      <c r="L103" s="114" t="s">
        <v>644</v>
      </c>
      <c r="M103" s="114" t="s">
        <v>1089</v>
      </c>
      <c r="N103" s="114" t="s">
        <v>857</v>
      </c>
      <c r="O103" s="82">
        <v>25.4</v>
      </c>
      <c r="P103" s="115">
        <v>19.76</v>
      </c>
      <c r="Q103" s="116">
        <v>0.461</v>
      </c>
      <c r="R103" s="116">
        <v>1.453</v>
      </c>
      <c r="S103" s="83" t="s">
        <v>84</v>
      </c>
      <c r="T103" s="118"/>
      <c r="U103" s="117"/>
    </row>
    <row r="104" spans="1:21" ht="63" customHeight="1">
      <c r="A104" s="83" t="s">
        <v>778</v>
      </c>
      <c r="B104" s="114" t="s">
        <v>207</v>
      </c>
      <c r="C104" s="115">
        <v>2</v>
      </c>
      <c r="D104" s="115">
        <v>1</v>
      </c>
      <c r="E104" s="78" t="s">
        <v>1088</v>
      </c>
      <c r="F104" s="98" t="s">
        <v>1087</v>
      </c>
      <c r="G104" s="115">
        <v>0.5</v>
      </c>
      <c r="H104" s="115">
        <v>0.5</v>
      </c>
      <c r="I104" s="115">
        <v>0</v>
      </c>
      <c r="J104" s="115">
        <v>0</v>
      </c>
      <c r="K104" s="114" t="s">
        <v>484</v>
      </c>
      <c r="L104" s="114" t="s">
        <v>644</v>
      </c>
      <c r="M104" s="114" t="s">
        <v>1089</v>
      </c>
      <c r="N104" s="114" t="s">
        <v>857</v>
      </c>
      <c r="O104" s="82">
        <v>21.21</v>
      </c>
      <c r="P104" s="115">
        <v>15</v>
      </c>
      <c r="Q104" s="116">
        <v>0</v>
      </c>
      <c r="R104" s="116">
        <v>0</v>
      </c>
      <c r="S104" s="83" t="s">
        <v>84</v>
      </c>
      <c r="T104" s="118"/>
      <c r="U104" s="117"/>
    </row>
    <row r="105" spans="1:21" ht="51" customHeight="1">
      <c r="A105" s="83" t="s">
        <v>296</v>
      </c>
      <c r="B105" s="114" t="s">
        <v>650</v>
      </c>
      <c r="C105" s="115">
        <v>1</v>
      </c>
      <c r="D105" s="115">
        <v>1</v>
      </c>
      <c r="E105" s="120" t="s">
        <v>1090</v>
      </c>
      <c r="F105" s="98" t="s">
        <v>742</v>
      </c>
      <c r="G105" s="115">
        <v>1</v>
      </c>
      <c r="H105" s="115">
        <v>1</v>
      </c>
      <c r="I105" s="115">
        <v>0</v>
      </c>
      <c r="J105" s="115">
        <v>0</v>
      </c>
      <c r="K105" s="114" t="s">
        <v>901</v>
      </c>
      <c r="L105" s="114" t="s">
        <v>644</v>
      </c>
      <c r="M105" s="114" t="s">
        <v>1089</v>
      </c>
      <c r="N105" s="114" t="s">
        <v>857</v>
      </c>
      <c r="O105" s="82">
        <f>P105*H105</f>
        <v>30</v>
      </c>
      <c r="P105" s="115">
        <v>30</v>
      </c>
      <c r="Q105" s="116">
        <v>0</v>
      </c>
      <c r="R105" s="116">
        <v>0</v>
      </c>
      <c r="S105" s="83" t="s">
        <v>644</v>
      </c>
      <c r="T105" s="118"/>
      <c r="U105" s="117"/>
    </row>
    <row r="106" spans="1:21" ht="64.5" customHeight="1">
      <c r="A106" s="83" t="s">
        <v>253</v>
      </c>
      <c r="B106" s="114" t="s">
        <v>254</v>
      </c>
      <c r="C106" s="115">
        <v>3</v>
      </c>
      <c r="D106" s="115">
        <v>2</v>
      </c>
      <c r="E106" s="78" t="s">
        <v>1088</v>
      </c>
      <c r="F106" s="98" t="s">
        <v>742</v>
      </c>
      <c r="G106" s="115">
        <v>0.667</v>
      </c>
      <c r="H106" s="115">
        <v>0.33</v>
      </c>
      <c r="I106" s="115">
        <v>0</v>
      </c>
      <c r="J106" s="115">
        <v>0</v>
      </c>
      <c r="K106" s="114" t="s">
        <v>673</v>
      </c>
      <c r="L106" s="124"/>
      <c r="M106" s="114" t="s">
        <v>1089</v>
      </c>
      <c r="N106" s="114" t="s">
        <v>857</v>
      </c>
      <c r="O106" s="82">
        <v>19.58</v>
      </c>
      <c r="P106" s="115">
        <v>36.24</v>
      </c>
      <c r="Q106" s="116">
        <v>0.221</v>
      </c>
      <c r="R106" s="116">
        <v>0.786</v>
      </c>
      <c r="S106" s="83" t="s">
        <v>644</v>
      </c>
      <c r="T106" s="118"/>
      <c r="U106" s="117"/>
    </row>
    <row r="107" spans="1:21" ht="65.25" customHeight="1">
      <c r="A107" s="83" t="s">
        <v>253</v>
      </c>
      <c r="B107" s="114" t="s">
        <v>255</v>
      </c>
      <c r="C107" s="115">
        <v>3</v>
      </c>
      <c r="D107" s="115">
        <v>2</v>
      </c>
      <c r="E107" s="120" t="s">
        <v>1090</v>
      </c>
      <c r="F107" s="98" t="s">
        <v>742</v>
      </c>
      <c r="G107" s="115">
        <v>0.667</v>
      </c>
      <c r="H107" s="115">
        <v>0.33</v>
      </c>
      <c r="I107" s="115">
        <v>0</v>
      </c>
      <c r="J107" s="115">
        <v>0</v>
      </c>
      <c r="K107" s="114" t="s">
        <v>673</v>
      </c>
      <c r="L107" s="124"/>
      <c r="M107" s="114" t="s">
        <v>1089</v>
      </c>
      <c r="N107" s="114" t="s">
        <v>857</v>
      </c>
      <c r="O107" s="82">
        <v>19.58</v>
      </c>
      <c r="P107" s="115">
        <v>36.24</v>
      </c>
      <c r="Q107" s="116">
        <v>0.221</v>
      </c>
      <c r="R107" s="116">
        <v>0.786</v>
      </c>
      <c r="S107" s="83" t="s">
        <v>644</v>
      </c>
      <c r="T107" s="118"/>
      <c r="U107" s="117"/>
    </row>
    <row r="108" spans="1:21" ht="63.75" customHeight="1">
      <c r="A108" s="83" t="s">
        <v>256</v>
      </c>
      <c r="B108" s="114" t="s">
        <v>53</v>
      </c>
      <c r="C108" s="115">
        <v>3</v>
      </c>
      <c r="D108" s="115">
        <v>1</v>
      </c>
      <c r="E108" s="78" t="s">
        <v>1088</v>
      </c>
      <c r="F108" s="98" t="s">
        <v>185</v>
      </c>
      <c r="G108" s="115">
        <v>0.333</v>
      </c>
      <c r="H108" s="115">
        <v>0.33</v>
      </c>
      <c r="I108" s="115">
        <v>0</v>
      </c>
      <c r="J108" s="115">
        <v>0</v>
      </c>
      <c r="K108" s="114" t="s">
        <v>901</v>
      </c>
      <c r="L108" s="114" t="s">
        <v>644</v>
      </c>
      <c r="M108" s="114" t="s">
        <v>1089</v>
      </c>
      <c r="N108" s="114" t="s">
        <v>857</v>
      </c>
      <c r="O108" s="82">
        <v>17.32</v>
      </c>
      <c r="P108" s="115">
        <v>10</v>
      </c>
      <c r="Q108" s="116">
        <v>0</v>
      </c>
      <c r="R108" s="116">
        <v>0</v>
      </c>
      <c r="S108" s="83" t="s">
        <v>84</v>
      </c>
      <c r="T108" s="118"/>
      <c r="U108" s="117"/>
    </row>
    <row r="109" spans="1:21" ht="66.75" customHeight="1">
      <c r="A109" s="83" t="s">
        <v>257</v>
      </c>
      <c r="B109" s="114" t="s">
        <v>258</v>
      </c>
      <c r="C109" s="115">
        <v>3</v>
      </c>
      <c r="D109" s="115">
        <v>3</v>
      </c>
      <c r="E109" s="120" t="s">
        <v>379</v>
      </c>
      <c r="F109" s="98" t="s">
        <v>185</v>
      </c>
      <c r="G109" s="115">
        <v>1</v>
      </c>
      <c r="H109" s="82">
        <v>0.333</v>
      </c>
      <c r="I109" s="115">
        <v>0</v>
      </c>
      <c r="J109" s="115">
        <v>0</v>
      </c>
      <c r="K109" s="114" t="s">
        <v>705</v>
      </c>
      <c r="L109" s="114"/>
      <c r="M109" s="114" t="s">
        <v>1089</v>
      </c>
      <c r="N109" s="114" t="s">
        <v>857</v>
      </c>
      <c r="O109" s="82">
        <v>14.28</v>
      </c>
      <c r="P109" s="115">
        <v>46.22</v>
      </c>
      <c r="Q109" s="116">
        <v>0.425</v>
      </c>
      <c r="R109" s="116">
        <v>0.786</v>
      </c>
      <c r="S109" s="83" t="s">
        <v>644</v>
      </c>
      <c r="T109" s="118"/>
      <c r="U109" s="117"/>
    </row>
    <row r="110" spans="1:21" ht="65.25" customHeight="1">
      <c r="A110" s="83" t="s">
        <v>257</v>
      </c>
      <c r="B110" s="114" t="s">
        <v>259</v>
      </c>
      <c r="C110" s="115">
        <v>3</v>
      </c>
      <c r="D110" s="115">
        <v>3</v>
      </c>
      <c r="E110" s="78" t="s">
        <v>1088</v>
      </c>
      <c r="F110" s="98" t="s">
        <v>185</v>
      </c>
      <c r="G110" s="115">
        <v>1</v>
      </c>
      <c r="H110" s="82">
        <v>0.333</v>
      </c>
      <c r="I110" s="115">
        <v>0</v>
      </c>
      <c r="J110" s="115">
        <v>0</v>
      </c>
      <c r="K110" s="114" t="s">
        <v>705</v>
      </c>
      <c r="L110" s="114"/>
      <c r="M110" s="114" t="s">
        <v>1089</v>
      </c>
      <c r="N110" s="114" t="s">
        <v>857</v>
      </c>
      <c r="O110" s="82">
        <v>14.28</v>
      </c>
      <c r="P110" s="115">
        <v>46.22</v>
      </c>
      <c r="Q110" s="116">
        <v>0.425</v>
      </c>
      <c r="R110" s="116">
        <v>0.786</v>
      </c>
      <c r="S110" s="83" t="s">
        <v>644</v>
      </c>
      <c r="T110" s="118"/>
      <c r="U110" s="117"/>
    </row>
    <row r="111" spans="1:21" ht="65.25" customHeight="1">
      <c r="A111" s="83" t="s">
        <v>257</v>
      </c>
      <c r="B111" s="114" t="s">
        <v>260</v>
      </c>
      <c r="C111" s="115">
        <v>3</v>
      </c>
      <c r="D111" s="115">
        <v>3</v>
      </c>
      <c r="E111" s="120" t="s">
        <v>1090</v>
      </c>
      <c r="F111" s="98" t="s">
        <v>185</v>
      </c>
      <c r="G111" s="115">
        <v>1</v>
      </c>
      <c r="H111" s="82">
        <v>0.333</v>
      </c>
      <c r="I111" s="115">
        <v>0</v>
      </c>
      <c r="J111" s="115">
        <v>0</v>
      </c>
      <c r="K111" s="114" t="s">
        <v>705</v>
      </c>
      <c r="L111" s="124"/>
      <c r="M111" s="114" t="s">
        <v>1089</v>
      </c>
      <c r="N111" s="114" t="s">
        <v>857</v>
      </c>
      <c r="O111" s="82">
        <v>14.28</v>
      </c>
      <c r="P111" s="115">
        <v>46.22</v>
      </c>
      <c r="Q111" s="116">
        <v>0.425</v>
      </c>
      <c r="R111" s="116">
        <v>0.786</v>
      </c>
      <c r="S111" s="83" t="s">
        <v>644</v>
      </c>
      <c r="T111" s="118"/>
      <c r="U111" s="117"/>
    </row>
    <row r="112" spans="1:21" ht="61.5" customHeight="1">
      <c r="A112" s="83" t="s">
        <v>439</v>
      </c>
      <c r="B112" s="114" t="s">
        <v>440</v>
      </c>
      <c r="C112" s="115">
        <v>1</v>
      </c>
      <c r="D112" s="115">
        <v>1</v>
      </c>
      <c r="E112" s="78" t="s">
        <v>1088</v>
      </c>
      <c r="F112" s="98" t="s">
        <v>1087</v>
      </c>
      <c r="G112" s="115">
        <v>1</v>
      </c>
      <c r="H112" s="115">
        <v>1</v>
      </c>
      <c r="I112" s="115">
        <v>0</v>
      </c>
      <c r="J112" s="115">
        <v>0</v>
      </c>
      <c r="K112" s="114" t="s">
        <v>372</v>
      </c>
      <c r="L112" s="114" t="s">
        <v>644</v>
      </c>
      <c r="M112" s="114" t="s">
        <v>1089</v>
      </c>
      <c r="N112" s="114" t="s">
        <v>857</v>
      </c>
      <c r="O112" s="82">
        <f>P112*H112</f>
        <v>69.71</v>
      </c>
      <c r="P112" s="115">
        <v>69.71</v>
      </c>
      <c r="Q112" s="116">
        <v>2</v>
      </c>
      <c r="R112" s="116">
        <v>1.511</v>
      </c>
      <c r="S112" s="83" t="s">
        <v>644</v>
      </c>
      <c r="T112" s="118"/>
      <c r="U112" s="117"/>
    </row>
    <row r="113" spans="1:21" ht="64.5" customHeight="1">
      <c r="A113" s="83" t="s">
        <v>301</v>
      </c>
      <c r="B113" s="114" t="s">
        <v>302</v>
      </c>
      <c r="C113" s="115">
        <v>2</v>
      </c>
      <c r="D113" s="115">
        <v>2</v>
      </c>
      <c r="E113" s="78" t="s">
        <v>1088</v>
      </c>
      <c r="F113" s="98" t="s">
        <v>392</v>
      </c>
      <c r="G113" s="115">
        <v>1</v>
      </c>
      <c r="H113" s="115">
        <v>0.5</v>
      </c>
      <c r="I113" s="115">
        <v>0</v>
      </c>
      <c r="J113" s="115">
        <v>0</v>
      </c>
      <c r="K113" s="114" t="s">
        <v>1015</v>
      </c>
      <c r="L113" s="124"/>
      <c r="M113" s="114" t="s">
        <v>1089</v>
      </c>
      <c r="N113" s="114" t="s">
        <v>857</v>
      </c>
      <c r="O113" s="82">
        <v>29.245</v>
      </c>
      <c r="P113" s="115">
        <v>51.68</v>
      </c>
      <c r="Q113" s="116">
        <v>0.568</v>
      </c>
      <c r="R113" s="116">
        <v>0.786</v>
      </c>
      <c r="S113" s="83" t="s">
        <v>644</v>
      </c>
      <c r="T113" s="118"/>
      <c r="U113" s="117"/>
    </row>
    <row r="114" spans="1:21" ht="66" customHeight="1">
      <c r="A114" s="83" t="s">
        <v>301</v>
      </c>
      <c r="B114" s="114" t="s">
        <v>497</v>
      </c>
      <c r="C114" s="115">
        <v>2</v>
      </c>
      <c r="D114" s="115">
        <v>2</v>
      </c>
      <c r="E114" s="120" t="s">
        <v>1090</v>
      </c>
      <c r="F114" s="98" t="s">
        <v>392</v>
      </c>
      <c r="G114" s="115">
        <v>1</v>
      </c>
      <c r="H114" s="115">
        <v>0.5</v>
      </c>
      <c r="I114" s="115">
        <v>0</v>
      </c>
      <c r="J114" s="115">
        <v>0</v>
      </c>
      <c r="K114" s="114" t="s">
        <v>1015</v>
      </c>
      <c r="L114" s="122"/>
      <c r="M114" s="114" t="s">
        <v>1089</v>
      </c>
      <c r="N114" s="114" t="s">
        <v>857</v>
      </c>
      <c r="O114" s="82">
        <v>29.245</v>
      </c>
      <c r="P114" s="115">
        <v>51.68</v>
      </c>
      <c r="Q114" s="116">
        <v>0.568</v>
      </c>
      <c r="R114" s="116">
        <v>0.786</v>
      </c>
      <c r="S114" s="83" t="s">
        <v>644</v>
      </c>
      <c r="T114" s="118"/>
      <c r="U114" s="117"/>
    </row>
    <row r="115" spans="1:21" ht="67.5" customHeight="1">
      <c r="A115" s="83" t="s">
        <v>988</v>
      </c>
      <c r="B115" s="114" t="s">
        <v>219</v>
      </c>
      <c r="C115" s="115">
        <v>2</v>
      </c>
      <c r="D115" s="115">
        <v>1</v>
      </c>
      <c r="E115" s="78" t="s">
        <v>1088</v>
      </c>
      <c r="F115" s="98" t="s">
        <v>646</v>
      </c>
      <c r="G115" s="115">
        <v>0.5</v>
      </c>
      <c r="H115" s="115">
        <v>0.5</v>
      </c>
      <c r="I115" s="115">
        <v>0</v>
      </c>
      <c r="J115" s="115">
        <v>0</v>
      </c>
      <c r="K115" s="114" t="s">
        <v>674</v>
      </c>
      <c r="L115" s="114" t="s">
        <v>644</v>
      </c>
      <c r="M115" s="114" t="s">
        <v>1089</v>
      </c>
      <c r="N115" s="114" t="s">
        <v>857</v>
      </c>
      <c r="O115" s="82">
        <v>35.54</v>
      </c>
      <c r="P115" s="115">
        <v>23.87</v>
      </c>
      <c r="Q115" s="116">
        <v>0.465</v>
      </c>
      <c r="R115" s="116">
        <v>0.786</v>
      </c>
      <c r="S115" s="83" t="s">
        <v>84</v>
      </c>
      <c r="T115" s="118"/>
      <c r="U115" s="117"/>
    </row>
    <row r="116" spans="1:21" ht="77.25" customHeight="1">
      <c r="A116" s="83" t="s">
        <v>989</v>
      </c>
      <c r="B116" s="114" t="s">
        <v>1004</v>
      </c>
      <c r="C116" s="115">
        <v>1</v>
      </c>
      <c r="D116" s="115">
        <v>1</v>
      </c>
      <c r="E116" s="120" t="s">
        <v>381</v>
      </c>
      <c r="F116" s="98" t="s">
        <v>208</v>
      </c>
      <c r="G116" s="115">
        <v>1</v>
      </c>
      <c r="H116" s="115">
        <v>0.5</v>
      </c>
      <c r="I116" s="115">
        <v>0</v>
      </c>
      <c r="J116" s="115">
        <v>0</v>
      </c>
      <c r="K116" s="114" t="s">
        <v>355</v>
      </c>
      <c r="L116" s="114" t="s">
        <v>990</v>
      </c>
      <c r="M116" s="114" t="s">
        <v>1089</v>
      </c>
      <c r="N116" s="114" t="s">
        <v>634</v>
      </c>
      <c r="O116" s="82">
        <v>2.5</v>
      </c>
      <c r="P116" s="115">
        <v>6</v>
      </c>
      <c r="Q116" s="116">
        <v>0</v>
      </c>
      <c r="R116" s="116">
        <v>0</v>
      </c>
      <c r="S116" s="83" t="s">
        <v>427</v>
      </c>
      <c r="U116" s="117"/>
    </row>
    <row r="117" spans="1:21" ht="66.75" customHeight="1">
      <c r="A117" s="83" t="s">
        <v>991</v>
      </c>
      <c r="B117" s="114" t="s">
        <v>101</v>
      </c>
      <c r="C117" s="115">
        <v>2</v>
      </c>
      <c r="D117" s="115">
        <v>1</v>
      </c>
      <c r="E117" s="78" t="s">
        <v>1088</v>
      </c>
      <c r="F117" s="98" t="s">
        <v>1086</v>
      </c>
      <c r="G117" s="115">
        <v>0.5</v>
      </c>
      <c r="H117" s="115">
        <v>0.25</v>
      </c>
      <c r="I117" s="115">
        <v>0</v>
      </c>
      <c r="J117" s="115">
        <v>0</v>
      </c>
      <c r="K117" s="114" t="s">
        <v>992</v>
      </c>
      <c r="L117" s="114" t="s">
        <v>993</v>
      </c>
      <c r="M117" s="114" t="s">
        <v>1089</v>
      </c>
      <c r="N117" s="114" t="s">
        <v>634</v>
      </c>
      <c r="O117" s="82">
        <f>6*H117</f>
        <v>1.5</v>
      </c>
      <c r="P117" s="115">
        <v>3</v>
      </c>
      <c r="Q117" s="116">
        <v>0</v>
      </c>
      <c r="R117" s="116">
        <v>0</v>
      </c>
      <c r="S117" s="83" t="s">
        <v>427</v>
      </c>
      <c r="U117" s="117"/>
    </row>
    <row r="118" spans="1:21" ht="71.25" customHeight="1">
      <c r="A118" s="83" t="s">
        <v>994</v>
      </c>
      <c r="B118" s="114" t="s">
        <v>53</v>
      </c>
      <c r="C118" s="115">
        <v>3</v>
      </c>
      <c r="D118" s="115">
        <v>1</v>
      </c>
      <c r="E118" s="78" t="s">
        <v>1088</v>
      </c>
      <c r="F118" s="98" t="s">
        <v>185</v>
      </c>
      <c r="G118" s="115">
        <v>0.333</v>
      </c>
      <c r="H118" s="115">
        <v>0.17</v>
      </c>
      <c r="I118" s="115">
        <v>0</v>
      </c>
      <c r="J118" s="115">
        <v>0</v>
      </c>
      <c r="K118" s="114" t="s">
        <v>355</v>
      </c>
      <c r="L118" s="114" t="s">
        <v>990</v>
      </c>
      <c r="M118" s="114" t="s">
        <v>1089</v>
      </c>
      <c r="N118" s="114" t="s">
        <v>634</v>
      </c>
      <c r="O118" s="82">
        <v>0.83</v>
      </c>
      <c r="P118" s="115">
        <v>2</v>
      </c>
      <c r="Q118" s="116">
        <v>0</v>
      </c>
      <c r="R118" s="116">
        <v>0</v>
      </c>
      <c r="S118" s="83" t="s">
        <v>427</v>
      </c>
      <c r="U118" s="117"/>
    </row>
    <row r="119" spans="1:21" ht="100.5" customHeight="1">
      <c r="A119" s="83" t="s">
        <v>995</v>
      </c>
      <c r="B119" s="114" t="s">
        <v>128</v>
      </c>
      <c r="C119" s="115">
        <v>1</v>
      </c>
      <c r="D119" s="115">
        <v>1</v>
      </c>
      <c r="E119" s="120" t="s">
        <v>1090</v>
      </c>
      <c r="F119" s="98" t="s">
        <v>1087</v>
      </c>
      <c r="G119" s="115">
        <v>1</v>
      </c>
      <c r="H119" s="115">
        <v>0.5</v>
      </c>
      <c r="I119" s="115">
        <v>0</v>
      </c>
      <c r="J119" s="115">
        <v>0</v>
      </c>
      <c r="K119" s="114" t="s">
        <v>996</v>
      </c>
      <c r="L119" s="114" t="s">
        <v>997</v>
      </c>
      <c r="M119" s="114" t="s">
        <v>1089</v>
      </c>
      <c r="N119" s="114" t="s">
        <v>634</v>
      </c>
      <c r="O119" s="82">
        <v>6</v>
      </c>
      <c r="P119" s="115">
        <v>6</v>
      </c>
      <c r="Q119" s="116">
        <v>0</v>
      </c>
      <c r="R119" s="116">
        <v>0</v>
      </c>
      <c r="S119" s="83" t="s">
        <v>427</v>
      </c>
      <c r="U119" s="117"/>
    </row>
    <row r="120" spans="1:21" ht="66" customHeight="1">
      <c r="A120" s="83" t="s">
        <v>317</v>
      </c>
      <c r="B120" s="114" t="s">
        <v>128</v>
      </c>
      <c r="C120" s="115">
        <v>2</v>
      </c>
      <c r="D120" s="115">
        <v>2</v>
      </c>
      <c r="E120" s="120" t="s">
        <v>1090</v>
      </c>
      <c r="F120" s="98" t="s">
        <v>1087</v>
      </c>
      <c r="G120" s="115">
        <v>1</v>
      </c>
      <c r="H120" s="115">
        <v>0.5</v>
      </c>
      <c r="I120" s="115">
        <v>0</v>
      </c>
      <c r="J120" s="115">
        <v>0</v>
      </c>
      <c r="K120" s="114" t="s">
        <v>318</v>
      </c>
      <c r="L120" s="114" t="s">
        <v>319</v>
      </c>
      <c r="M120" s="114" t="s">
        <v>1089</v>
      </c>
      <c r="N120" s="114" t="s">
        <v>634</v>
      </c>
      <c r="O120" s="82">
        <f>6*H120</f>
        <v>3</v>
      </c>
      <c r="P120" s="115">
        <v>6</v>
      </c>
      <c r="Q120" s="116">
        <v>0</v>
      </c>
      <c r="R120" s="116">
        <v>0</v>
      </c>
      <c r="S120" s="83" t="s">
        <v>644</v>
      </c>
      <c r="U120" s="117"/>
    </row>
    <row r="121" spans="1:21" ht="65.25" customHeight="1">
      <c r="A121" s="83" t="s">
        <v>317</v>
      </c>
      <c r="B121" s="114" t="s">
        <v>320</v>
      </c>
      <c r="C121" s="115">
        <v>2</v>
      </c>
      <c r="D121" s="115">
        <v>2</v>
      </c>
      <c r="E121" s="120" t="s">
        <v>380</v>
      </c>
      <c r="F121" s="98" t="s">
        <v>1087</v>
      </c>
      <c r="G121" s="115">
        <v>1</v>
      </c>
      <c r="H121" s="115">
        <v>0.5</v>
      </c>
      <c r="I121" s="115">
        <v>0</v>
      </c>
      <c r="J121" s="115">
        <v>0</v>
      </c>
      <c r="K121" s="114" t="s">
        <v>318</v>
      </c>
      <c r="L121" s="114" t="s">
        <v>319</v>
      </c>
      <c r="M121" s="114" t="s">
        <v>1089</v>
      </c>
      <c r="N121" s="114" t="s">
        <v>634</v>
      </c>
      <c r="O121" s="82">
        <f>6*H121</f>
        <v>3</v>
      </c>
      <c r="P121" s="115">
        <v>6</v>
      </c>
      <c r="Q121" s="116">
        <v>0</v>
      </c>
      <c r="R121" s="116">
        <v>0</v>
      </c>
      <c r="S121" s="83" t="s">
        <v>644</v>
      </c>
      <c r="U121" s="117"/>
    </row>
    <row r="122" spans="1:21" ht="69.75" customHeight="1">
      <c r="A122" s="83" t="s">
        <v>104</v>
      </c>
      <c r="B122" s="114" t="s">
        <v>440</v>
      </c>
      <c r="C122" s="115">
        <v>5</v>
      </c>
      <c r="D122" s="115">
        <v>1</v>
      </c>
      <c r="E122" s="78" t="s">
        <v>1088</v>
      </c>
      <c r="F122" s="98" t="s">
        <v>1087</v>
      </c>
      <c r="G122" s="115">
        <v>0.2</v>
      </c>
      <c r="H122" s="115">
        <v>0.1</v>
      </c>
      <c r="I122" s="115">
        <v>0</v>
      </c>
      <c r="J122" s="115">
        <v>0</v>
      </c>
      <c r="K122" s="114" t="s">
        <v>105</v>
      </c>
      <c r="L122" s="114" t="s">
        <v>106</v>
      </c>
      <c r="M122" s="114" t="s">
        <v>1089</v>
      </c>
      <c r="N122" s="114" t="s">
        <v>634</v>
      </c>
      <c r="O122" s="82">
        <v>1.2</v>
      </c>
      <c r="P122" s="115">
        <v>1.2</v>
      </c>
      <c r="Q122" s="116">
        <v>0</v>
      </c>
      <c r="R122" s="116">
        <v>0</v>
      </c>
      <c r="S122" s="83" t="s">
        <v>427</v>
      </c>
      <c r="U122" s="117"/>
    </row>
    <row r="123" spans="1:21" ht="69" customHeight="1">
      <c r="A123" s="83" t="s">
        <v>107</v>
      </c>
      <c r="B123" s="114" t="s">
        <v>418</v>
      </c>
      <c r="C123" s="115">
        <v>5</v>
      </c>
      <c r="D123" s="115">
        <v>1</v>
      </c>
      <c r="E123" s="78" t="s">
        <v>1088</v>
      </c>
      <c r="F123" s="98" t="s">
        <v>742</v>
      </c>
      <c r="G123" s="115">
        <v>0.2</v>
      </c>
      <c r="H123" s="115">
        <v>0.1</v>
      </c>
      <c r="I123" s="115">
        <v>0</v>
      </c>
      <c r="J123" s="115">
        <v>0</v>
      </c>
      <c r="K123" s="114" t="s">
        <v>992</v>
      </c>
      <c r="L123" s="114" t="s">
        <v>108</v>
      </c>
      <c r="M123" s="114" t="s">
        <v>1089</v>
      </c>
      <c r="N123" s="114" t="s">
        <v>634</v>
      </c>
      <c r="O123" s="82">
        <f>6*H123</f>
        <v>0.6000000000000001</v>
      </c>
      <c r="P123" s="115">
        <v>1.2</v>
      </c>
      <c r="Q123" s="116">
        <v>0</v>
      </c>
      <c r="R123" s="116">
        <v>0</v>
      </c>
      <c r="S123" s="83" t="s">
        <v>427</v>
      </c>
      <c r="U123" s="117"/>
    </row>
    <row r="124" spans="1:21" ht="66.75" customHeight="1">
      <c r="A124" s="83" t="s">
        <v>109</v>
      </c>
      <c r="B124" s="114" t="s">
        <v>110</v>
      </c>
      <c r="C124" s="115">
        <v>2</v>
      </c>
      <c r="D124" s="115">
        <v>2</v>
      </c>
      <c r="E124" s="120" t="s">
        <v>379</v>
      </c>
      <c r="F124" s="98" t="s">
        <v>741</v>
      </c>
      <c r="G124" s="115">
        <v>1</v>
      </c>
      <c r="H124" s="115">
        <v>0.5</v>
      </c>
      <c r="I124" s="115">
        <v>0</v>
      </c>
      <c r="J124" s="115">
        <v>0</v>
      </c>
      <c r="K124" s="114" t="s">
        <v>355</v>
      </c>
      <c r="L124" s="114" t="s">
        <v>990</v>
      </c>
      <c r="M124" s="114" t="s">
        <v>1089</v>
      </c>
      <c r="N124" s="114" t="s">
        <v>634</v>
      </c>
      <c r="O124" s="82">
        <v>2.5</v>
      </c>
      <c r="P124" s="115">
        <v>6</v>
      </c>
      <c r="Q124" s="116">
        <v>0</v>
      </c>
      <c r="R124" s="116">
        <v>0</v>
      </c>
      <c r="S124" s="83" t="s">
        <v>644</v>
      </c>
      <c r="U124" s="117"/>
    </row>
    <row r="125" spans="1:21" ht="75.75" customHeight="1">
      <c r="A125" s="83" t="s">
        <v>109</v>
      </c>
      <c r="B125" s="114" t="s">
        <v>111</v>
      </c>
      <c r="C125" s="115">
        <v>2</v>
      </c>
      <c r="D125" s="115">
        <v>2</v>
      </c>
      <c r="E125" s="78" t="s">
        <v>1088</v>
      </c>
      <c r="F125" s="98" t="s">
        <v>741</v>
      </c>
      <c r="G125" s="115">
        <v>1</v>
      </c>
      <c r="H125" s="115">
        <v>0.5</v>
      </c>
      <c r="I125" s="115">
        <v>0</v>
      </c>
      <c r="J125" s="115">
        <v>0</v>
      </c>
      <c r="K125" s="114" t="s">
        <v>355</v>
      </c>
      <c r="L125" s="114" t="s">
        <v>990</v>
      </c>
      <c r="M125" s="114" t="s">
        <v>1089</v>
      </c>
      <c r="N125" s="114" t="s">
        <v>634</v>
      </c>
      <c r="O125" s="82">
        <v>2.5</v>
      </c>
      <c r="P125" s="115">
        <v>6</v>
      </c>
      <c r="Q125" s="116">
        <v>0</v>
      </c>
      <c r="R125" s="116">
        <v>0</v>
      </c>
      <c r="S125" s="83" t="s">
        <v>644</v>
      </c>
      <c r="U125" s="117"/>
    </row>
    <row r="126" spans="1:21" ht="69.75" customHeight="1">
      <c r="A126" s="83" t="s">
        <v>112</v>
      </c>
      <c r="B126" s="114" t="s">
        <v>113</v>
      </c>
      <c r="C126" s="115">
        <v>2</v>
      </c>
      <c r="D126" s="115">
        <v>2</v>
      </c>
      <c r="E126" s="78" t="s">
        <v>1088</v>
      </c>
      <c r="F126" s="98" t="s">
        <v>392</v>
      </c>
      <c r="G126" s="115">
        <v>1</v>
      </c>
      <c r="H126" s="115">
        <v>0.25</v>
      </c>
      <c r="I126" s="115">
        <v>0</v>
      </c>
      <c r="J126" s="115">
        <v>0</v>
      </c>
      <c r="K126" s="114" t="s">
        <v>105</v>
      </c>
      <c r="L126" s="114" t="s">
        <v>118</v>
      </c>
      <c r="M126" s="114" t="s">
        <v>390</v>
      </c>
      <c r="N126" s="114" t="s">
        <v>634</v>
      </c>
      <c r="O126" s="82">
        <v>3</v>
      </c>
      <c r="P126" s="115">
        <v>6</v>
      </c>
      <c r="Q126" s="116">
        <v>0</v>
      </c>
      <c r="R126" s="116">
        <v>0</v>
      </c>
      <c r="S126" s="83" t="s">
        <v>427</v>
      </c>
      <c r="U126" s="117"/>
    </row>
    <row r="127" spans="1:21" ht="69" customHeight="1">
      <c r="A127" s="83" t="s">
        <v>112</v>
      </c>
      <c r="B127" s="114" t="s">
        <v>725</v>
      </c>
      <c r="C127" s="115">
        <v>2</v>
      </c>
      <c r="D127" s="115">
        <v>2</v>
      </c>
      <c r="E127" s="120" t="s">
        <v>1090</v>
      </c>
      <c r="F127" s="98" t="s">
        <v>392</v>
      </c>
      <c r="G127" s="115">
        <v>1</v>
      </c>
      <c r="H127" s="115">
        <v>0.25</v>
      </c>
      <c r="I127" s="115">
        <v>0</v>
      </c>
      <c r="J127" s="115">
        <v>0</v>
      </c>
      <c r="K127" s="114" t="s">
        <v>105</v>
      </c>
      <c r="L127" s="114" t="s">
        <v>118</v>
      </c>
      <c r="M127" s="114" t="s">
        <v>390</v>
      </c>
      <c r="N127" s="114" t="s">
        <v>634</v>
      </c>
      <c r="O127" s="82">
        <v>3</v>
      </c>
      <c r="P127" s="115">
        <v>6</v>
      </c>
      <c r="Q127" s="116">
        <v>0</v>
      </c>
      <c r="R127" s="116">
        <v>0</v>
      </c>
      <c r="S127" s="83" t="s">
        <v>427</v>
      </c>
      <c r="U127" s="117"/>
    </row>
    <row r="128" spans="1:21" ht="77.25" customHeight="1">
      <c r="A128" s="83" t="s">
        <v>119</v>
      </c>
      <c r="B128" s="114" t="s">
        <v>650</v>
      </c>
      <c r="C128" s="115">
        <v>2</v>
      </c>
      <c r="D128" s="115">
        <v>1</v>
      </c>
      <c r="E128" s="120" t="s">
        <v>1090</v>
      </c>
      <c r="F128" s="98" t="s">
        <v>742</v>
      </c>
      <c r="G128" s="115">
        <v>0.5</v>
      </c>
      <c r="H128" s="115">
        <v>0.5</v>
      </c>
      <c r="I128" s="115">
        <v>0</v>
      </c>
      <c r="J128" s="115">
        <v>0</v>
      </c>
      <c r="K128" s="114" t="s">
        <v>355</v>
      </c>
      <c r="L128" s="114" t="s">
        <v>990</v>
      </c>
      <c r="M128" s="114" t="s">
        <v>1089</v>
      </c>
      <c r="N128" s="114" t="s">
        <v>634</v>
      </c>
      <c r="O128" s="82">
        <v>2.5</v>
      </c>
      <c r="P128" s="115">
        <v>3</v>
      </c>
      <c r="Q128" s="116">
        <v>0</v>
      </c>
      <c r="R128" s="116">
        <v>0</v>
      </c>
      <c r="S128" s="83" t="s">
        <v>644</v>
      </c>
      <c r="U128" s="117"/>
    </row>
    <row r="129" spans="1:21" ht="66.75" customHeight="1">
      <c r="A129" s="83" t="s">
        <v>120</v>
      </c>
      <c r="B129" s="114" t="s">
        <v>95</v>
      </c>
      <c r="C129" s="115">
        <v>1</v>
      </c>
      <c r="D129" s="115">
        <v>1</v>
      </c>
      <c r="E129" s="78" t="s">
        <v>1088</v>
      </c>
      <c r="F129" s="98" t="s">
        <v>185</v>
      </c>
      <c r="G129" s="115">
        <v>1</v>
      </c>
      <c r="H129" s="115">
        <v>0.5</v>
      </c>
      <c r="I129" s="115">
        <v>0</v>
      </c>
      <c r="J129" s="115">
        <v>0</v>
      </c>
      <c r="K129" s="114" t="s">
        <v>121</v>
      </c>
      <c r="L129" s="114" t="s">
        <v>122</v>
      </c>
      <c r="M129" s="114" t="s">
        <v>1089</v>
      </c>
      <c r="N129" s="114" t="s">
        <v>634</v>
      </c>
      <c r="O129" s="82">
        <v>6</v>
      </c>
      <c r="P129" s="115">
        <v>6</v>
      </c>
      <c r="Q129" s="116">
        <v>0</v>
      </c>
      <c r="R129" s="116">
        <v>0</v>
      </c>
      <c r="S129" s="83" t="s">
        <v>427</v>
      </c>
      <c r="U129" s="117"/>
    </row>
    <row r="130" spans="1:21" ht="60.75" customHeight="1">
      <c r="A130" s="83" t="s">
        <v>619</v>
      </c>
      <c r="B130" s="114" t="s">
        <v>620</v>
      </c>
      <c r="C130" s="115">
        <v>2</v>
      </c>
      <c r="D130" s="115">
        <v>1</v>
      </c>
      <c r="E130" s="78" t="s">
        <v>1088</v>
      </c>
      <c r="F130" s="98" t="s">
        <v>208</v>
      </c>
      <c r="G130" s="115">
        <v>0.5</v>
      </c>
      <c r="H130" s="115">
        <v>0.5</v>
      </c>
      <c r="I130" s="115">
        <v>0</v>
      </c>
      <c r="J130" s="115">
        <v>0</v>
      </c>
      <c r="K130" s="114" t="s">
        <v>992</v>
      </c>
      <c r="L130" s="114" t="s">
        <v>108</v>
      </c>
      <c r="M130" s="114" t="s">
        <v>1089</v>
      </c>
      <c r="N130" s="114" t="s">
        <v>634</v>
      </c>
      <c r="O130" s="82">
        <f>6*H130</f>
        <v>3</v>
      </c>
      <c r="P130" s="115">
        <v>3</v>
      </c>
      <c r="Q130" s="116">
        <v>0</v>
      </c>
      <c r="R130" s="116">
        <v>0</v>
      </c>
      <c r="S130" s="83" t="s">
        <v>644</v>
      </c>
      <c r="U130" s="117"/>
    </row>
    <row r="131" spans="1:21" ht="76.5" customHeight="1">
      <c r="A131" s="125" t="s">
        <v>621</v>
      </c>
      <c r="B131" s="126" t="s">
        <v>622</v>
      </c>
      <c r="C131" s="127">
        <v>1</v>
      </c>
      <c r="D131" s="127">
        <v>1</v>
      </c>
      <c r="E131" s="134" t="s">
        <v>209</v>
      </c>
      <c r="F131" s="129" t="s">
        <v>208</v>
      </c>
      <c r="G131" s="127">
        <v>1</v>
      </c>
      <c r="H131" s="127">
        <v>1</v>
      </c>
      <c r="I131" s="127">
        <v>0</v>
      </c>
      <c r="J131" s="127">
        <v>0</v>
      </c>
      <c r="K131" s="126" t="s">
        <v>355</v>
      </c>
      <c r="L131" s="126" t="s">
        <v>990</v>
      </c>
      <c r="M131" s="126" t="s">
        <v>1089</v>
      </c>
      <c r="N131" s="126" t="s">
        <v>634</v>
      </c>
      <c r="O131" s="131">
        <v>0</v>
      </c>
      <c r="P131" s="127">
        <v>6</v>
      </c>
      <c r="Q131" s="127">
        <v>0</v>
      </c>
      <c r="R131" s="127">
        <v>0</v>
      </c>
      <c r="S131" s="126" t="s">
        <v>644</v>
      </c>
      <c r="T131" s="135"/>
      <c r="U131" s="133"/>
    </row>
    <row r="132" spans="1:21" ht="74.25" customHeight="1">
      <c r="A132" s="83" t="s">
        <v>623</v>
      </c>
      <c r="B132" s="114" t="s">
        <v>549</v>
      </c>
      <c r="C132" s="115">
        <v>1</v>
      </c>
      <c r="D132" s="115">
        <v>1</v>
      </c>
      <c r="E132" s="120" t="s">
        <v>1090</v>
      </c>
      <c r="F132" s="98" t="s">
        <v>208</v>
      </c>
      <c r="G132" s="115">
        <v>1</v>
      </c>
      <c r="H132" s="115">
        <v>1</v>
      </c>
      <c r="I132" s="115">
        <v>0</v>
      </c>
      <c r="J132" s="115">
        <v>0</v>
      </c>
      <c r="K132" s="114" t="s">
        <v>355</v>
      </c>
      <c r="L132" s="114" t="s">
        <v>990</v>
      </c>
      <c r="M132" s="114" t="s">
        <v>1089</v>
      </c>
      <c r="N132" s="114" t="s">
        <v>634</v>
      </c>
      <c r="O132" s="82">
        <v>5</v>
      </c>
      <c r="P132" s="115">
        <v>6</v>
      </c>
      <c r="Q132" s="116">
        <v>0</v>
      </c>
      <c r="R132" s="116">
        <v>0</v>
      </c>
      <c r="S132" s="83" t="s">
        <v>644</v>
      </c>
      <c r="U132" s="117"/>
    </row>
    <row r="133" spans="1:21" ht="62.25" customHeight="1">
      <c r="A133" s="83" t="s">
        <v>659</v>
      </c>
      <c r="B133" s="114" t="s">
        <v>660</v>
      </c>
      <c r="C133" s="115">
        <v>1</v>
      </c>
      <c r="D133" s="115">
        <v>1</v>
      </c>
      <c r="E133" s="120" t="s">
        <v>380</v>
      </c>
      <c r="F133" s="98" t="s">
        <v>1087</v>
      </c>
      <c r="G133" s="115">
        <v>1</v>
      </c>
      <c r="H133" s="115">
        <v>1</v>
      </c>
      <c r="I133" s="115">
        <v>0</v>
      </c>
      <c r="J133" s="115">
        <v>0</v>
      </c>
      <c r="K133" s="114" t="s">
        <v>318</v>
      </c>
      <c r="L133" s="114" t="s">
        <v>319</v>
      </c>
      <c r="M133" s="114" t="s">
        <v>1089</v>
      </c>
      <c r="N133" s="114" t="s">
        <v>634</v>
      </c>
      <c r="O133" s="82">
        <f>6*H133</f>
        <v>6</v>
      </c>
      <c r="P133" s="115">
        <v>6</v>
      </c>
      <c r="Q133" s="116">
        <v>0</v>
      </c>
      <c r="R133" s="116">
        <v>0</v>
      </c>
      <c r="S133" s="83" t="s">
        <v>644</v>
      </c>
      <c r="U133" s="117"/>
    </row>
    <row r="134" spans="1:21" ht="78.75" customHeight="1">
      <c r="A134" s="83" t="s">
        <v>661</v>
      </c>
      <c r="B134" s="114" t="s">
        <v>662</v>
      </c>
      <c r="C134" s="115">
        <v>1</v>
      </c>
      <c r="D134" s="115">
        <v>1</v>
      </c>
      <c r="E134" s="120" t="s">
        <v>380</v>
      </c>
      <c r="F134" s="98" t="s">
        <v>1086</v>
      </c>
      <c r="G134" s="115">
        <v>1</v>
      </c>
      <c r="H134" s="115">
        <v>1</v>
      </c>
      <c r="I134" s="115">
        <v>0</v>
      </c>
      <c r="J134" s="115">
        <v>0</v>
      </c>
      <c r="K134" s="114" t="s">
        <v>355</v>
      </c>
      <c r="L134" s="114" t="s">
        <v>990</v>
      </c>
      <c r="M134" s="114" t="s">
        <v>1089</v>
      </c>
      <c r="N134" s="114" t="s">
        <v>634</v>
      </c>
      <c r="O134" s="82">
        <v>5</v>
      </c>
      <c r="P134" s="115">
        <v>6</v>
      </c>
      <c r="Q134" s="116">
        <v>0</v>
      </c>
      <c r="R134" s="116">
        <v>0</v>
      </c>
      <c r="S134" s="83" t="s">
        <v>644</v>
      </c>
      <c r="U134" s="117"/>
    </row>
    <row r="135" spans="1:21" ht="63.75" customHeight="1">
      <c r="A135" s="83" t="s">
        <v>663</v>
      </c>
      <c r="B135" s="114" t="s">
        <v>128</v>
      </c>
      <c r="C135" s="115">
        <v>2</v>
      </c>
      <c r="D135" s="115">
        <v>2</v>
      </c>
      <c r="E135" s="120" t="s">
        <v>1090</v>
      </c>
      <c r="F135" s="98" t="s">
        <v>1087</v>
      </c>
      <c r="G135" s="115">
        <v>1</v>
      </c>
      <c r="H135" s="115">
        <v>0.5</v>
      </c>
      <c r="I135" s="115">
        <v>0</v>
      </c>
      <c r="J135" s="115">
        <v>0</v>
      </c>
      <c r="K135" s="114" t="s">
        <v>318</v>
      </c>
      <c r="L135" s="114" t="s">
        <v>319</v>
      </c>
      <c r="M135" s="114" t="s">
        <v>1089</v>
      </c>
      <c r="N135" s="114" t="s">
        <v>634</v>
      </c>
      <c r="O135" s="82">
        <f>6*H135</f>
        <v>3</v>
      </c>
      <c r="P135" s="115">
        <v>6</v>
      </c>
      <c r="Q135" s="116">
        <v>0</v>
      </c>
      <c r="R135" s="116">
        <v>0</v>
      </c>
      <c r="S135" s="83" t="s">
        <v>644</v>
      </c>
      <c r="U135" s="117"/>
    </row>
    <row r="136" spans="1:21" ht="71.25" customHeight="1">
      <c r="A136" s="83" t="s">
        <v>663</v>
      </c>
      <c r="B136" s="114" t="s">
        <v>320</v>
      </c>
      <c r="C136" s="115">
        <v>2</v>
      </c>
      <c r="D136" s="115">
        <v>2</v>
      </c>
      <c r="E136" s="120" t="s">
        <v>380</v>
      </c>
      <c r="F136" s="98" t="s">
        <v>1087</v>
      </c>
      <c r="G136" s="115">
        <v>1</v>
      </c>
      <c r="H136" s="115">
        <v>0.5</v>
      </c>
      <c r="I136" s="115">
        <v>0</v>
      </c>
      <c r="J136" s="115">
        <v>0</v>
      </c>
      <c r="K136" s="114" t="s">
        <v>318</v>
      </c>
      <c r="L136" s="114" t="s">
        <v>319</v>
      </c>
      <c r="M136" s="114" t="s">
        <v>1089</v>
      </c>
      <c r="N136" s="114" t="s">
        <v>634</v>
      </c>
      <c r="O136" s="82">
        <f>6*H136</f>
        <v>3</v>
      </c>
      <c r="P136" s="115">
        <v>6</v>
      </c>
      <c r="Q136" s="116">
        <v>0</v>
      </c>
      <c r="R136" s="116">
        <v>0</v>
      </c>
      <c r="S136" s="83" t="s">
        <v>644</v>
      </c>
      <c r="U136" s="117"/>
    </row>
    <row r="137" spans="1:21" ht="72" customHeight="1">
      <c r="A137" s="83" t="s">
        <v>664</v>
      </c>
      <c r="B137" s="114" t="s">
        <v>665</v>
      </c>
      <c r="C137" s="115">
        <v>3</v>
      </c>
      <c r="D137" s="115">
        <v>1</v>
      </c>
      <c r="E137" s="120" t="s">
        <v>1090</v>
      </c>
      <c r="F137" s="98" t="s">
        <v>208</v>
      </c>
      <c r="G137" s="115">
        <v>0.333</v>
      </c>
      <c r="H137" s="82">
        <f>1/3</f>
        <v>0.3333333333333333</v>
      </c>
      <c r="I137" s="115">
        <v>0</v>
      </c>
      <c r="J137" s="115">
        <v>0</v>
      </c>
      <c r="K137" s="114" t="s">
        <v>355</v>
      </c>
      <c r="L137" s="114" t="s">
        <v>990</v>
      </c>
      <c r="M137" s="114" t="s">
        <v>1089</v>
      </c>
      <c r="N137" s="114" t="s">
        <v>634</v>
      </c>
      <c r="O137" s="82">
        <v>1.67</v>
      </c>
      <c r="P137" s="115">
        <v>2</v>
      </c>
      <c r="Q137" s="116">
        <v>0</v>
      </c>
      <c r="R137" s="116">
        <v>0</v>
      </c>
      <c r="S137" s="83" t="s">
        <v>644</v>
      </c>
      <c r="U137" s="117"/>
    </row>
    <row r="138" spans="1:21" ht="73.5" customHeight="1">
      <c r="A138" s="83" t="s">
        <v>221</v>
      </c>
      <c r="B138" s="114" t="s">
        <v>222</v>
      </c>
      <c r="C138" s="115">
        <v>2</v>
      </c>
      <c r="D138" s="115">
        <v>2</v>
      </c>
      <c r="E138" s="120" t="s">
        <v>379</v>
      </c>
      <c r="F138" s="98" t="s">
        <v>1086</v>
      </c>
      <c r="G138" s="115">
        <v>1</v>
      </c>
      <c r="H138" s="115">
        <v>0.5</v>
      </c>
      <c r="I138" s="115">
        <v>0</v>
      </c>
      <c r="J138" s="115">
        <v>0</v>
      </c>
      <c r="K138" s="114" t="s">
        <v>355</v>
      </c>
      <c r="L138" s="114" t="s">
        <v>990</v>
      </c>
      <c r="M138" s="114" t="s">
        <v>390</v>
      </c>
      <c r="N138" s="114" t="s">
        <v>634</v>
      </c>
      <c r="O138" s="82">
        <f>6*H138</f>
        <v>3</v>
      </c>
      <c r="P138" s="115">
        <v>6</v>
      </c>
      <c r="Q138" s="116">
        <v>0</v>
      </c>
      <c r="R138" s="116">
        <v>0</v>
      </c>
      <c r="S138" s="83" t="s">
        <v>644</v>
      </c>
      <c r="U138" s="117"/>
    </row>
    <row r="139" spans="1:21" ht="72.75" customHeight="1">
      <c r="A139" s="83" t="s">
        <v>221</v>
      </c>
      <c r="B139" s="114" t="s">
        <v>223</v>
      </c>
      <c r="C139" s="115">
        <v>2</v>
      </c>
      <c r="D139" s="115">
        <v>2</v>
      </c>
      <c r="E139" s="120" t="s">
        <v>1090</v>
      </c>
      <c r="F139" s="98" t="s">
        <v>1086</v>
      </c>
      <c r="G139" s="115">
        <v>1</v>
      </c>
      <c r="H139" s="115">
        <v>0.5</v>
      </c>
      <c r="I139" s="115">
        <v>0</v>
      </c>
      <c r="J139" s="115">
        <v>0</v>
      </c>
      <c r="K139" s="114" t="s">
        <v>355</v>
      </c>
      <c r="L139" s="114" t="s">
        <v>990</v>
      </c>
      <c r="M139" s="114" t="s">
        <v>390</v>
      </c>
      <c r="N139" s="114" t="s">
        <v>634</v>
      </c>
      <c r="O139" s="82">
        <f>6*H139</f>
        <v>3</v>
      </c>
      <c r="P139" s="115">
        <v>6</v>
      </c>
      <c r="Q139" s="116">
        <v>0</v>
      </c>
      <c r="R139" s="116">
        <v>0</v>
      </c>
      <c r="S139" s="83" t="s">
        <v>644</v>
      </c>
      <c r="U139" s="117"/>
    </row>
    <row r="140" spans="1:21" ht="77.25" customHeight="1">
      <c r="A140" s="125" t="s">
        <v>224</v>
      </c>
      <c r="B140" s="126" t="s">
        <v>543</v>
      </c>
      <c r="C140" s="127">
        <v>1</v>
      </c>
      <c r="D140" s="127">
        <v>1</v>
      </c>
      <c r="E140" s="134" t="s">
        <v>1090</v>
      </c>
      <c r="F140" s="129" t="s">
        <v>208</v>
      </c>
      <c r="G140" s="127">
        <v>1</v>
      </c>
      <c r="H140" s="127">
        <v>1</v>
      </c>
      <c r="I140" s="127">
        <v>0</v>
      </c>
      <c r="J140" s="127">
        <v>0</v>
      </c>
      <c r="K140" s="126" t="s">
        <v>355</v>
      </c>
      <c r="L140" s="126" t="s">
        <v>990</v>
      </c>
      <c r="M140" s="126" t="s">
        <v>1089</v>
      </c>
      <c r="N140" s="126" t="s">
        <v>634</v>
      </c>
      <c r="O140" s="131">
        <v>0</v>
      </c>
      <c r="P140" s="127">
        <v>6</v>
      </c>
      <c r="Q140" s="127">
        <v>0</v>
      </c>
      <c r="R140" s="127">
        <v>0</v>
      </c>
      <c r="S140" s="126" t="s">
        <v>644</v>
      </c>
      <c r="T140" s="135"/>
      <c r="U140" s="133"/>
    </row>
    <row r="141" spans="1:21" ht="75" customHeight="1">
      <c r="A141" s="83" t="s">
        <v>135</v>
      </c>
      <c r="B141" s="114" t="s">
        <v>418</v>
      </c>
      <c r="C141" s="115">
        <v>3</v>
      </c>
      <c r="D141" s="115">
        <v>1</v>
      </c>
      <c r="E141" s="78" t="s">
        <v>1088</v>
      </c>
      <c r="F141" s="98" t="s">
        <v>742</v>
      </c>
      <c r="G141" s="115">
        <v>0.333</v>
      </c>
      <c r="H141" s="115">
        <v>0.33</v>
      </c>
      <c r="I141" s="115">
        <v>0</v>
      </c>
      <c r="J141" s="115">
        <v>0</v>
      </c>
      <c r="K141" s="114" t="s">
        <v>355</v>
      </c>
      <c r="L141" s="114" t="s">
        <v>990</v>
      </c>
      <c r="M141" s="114" t="s">
        <v>1089</v>
      </c>
      <c r="N141" s="114" t="s">
        <v>634</v>
      </c>
      <c r="O141" s="82">
        <v>1.67</v>
      </c>
      <c r="P141" s="115">
        <v>2</v>
      </c>
      <c r="Q141" s="116">
        <v>0</v>
      </c>
      <c r="R141" s="116">
        <v>0</v>
      </c>
      <c r="S141" s="83" t="s">
        <v>644</v>
      </c>
      <c r="U141" s="117"/>
    </row>
    <row r="142" spans="1:21" ht="66.75" customHeight="1">
      <c r="A142" s="83" t="s">
        <v>136</v>
      </c>
      <c r="B142" s="114" t="s">
        <v>440</v>
      </c>
      <c r="C142" s="115">
        <v>2</v>
      </c>
      <c r="D142" s="115">
        <v>1</v>
      </c>
      <c r="E142" s="78" t="s">
        <v>1088</v>
      </c>
      <c r="F142" s="98" t="s">
        <v>1087</v>
      </c>
      <c r="G142" s="115">
        <v>0.5</v>
      </c>
      <c r="H142" s="115">
        <v>0.25</v>
      </c>
      <c r="I142" s="115">
        <v>0</v>
      </c>
      <c r="J142" s="115">
        <v>0</v>
      </c>
      <c r="K142" s="114" t="s">
        <v>105</v>
      </c>
      <c r="L142" s="114" t="s">
        <v>106</v>
      </c>
      <c r="M142" s="114" t="s">
        <v>1089</v>
      </c>
      <c r="N142" s="114" t="s">
        <v>634</v>
      </c>
      <c r="O142" s="82">
        <f>6*H142</f>
        <v>1.5</v>
      </c>
      <c r="P142" s="115">
        <v>3</v>
      </c>
      <c r="Q142" s="116">
        <v>0</v>
      </c>
      <c r="R142" s="116">
        <v>0</v>
      </c>
      <c r="S142" s="83" t="s">
        <v>427</v>
      </c>
      <c r="U142" s="117"/>
    </row>
    <row r="143" spans="1:21" ht="73.5" customHeight="1">
      <c r="A143" s="83" t="s">
        <v>137</v>
      </c>
      <c r="B143" s="114" t="s">
        <v>138</v>
      </c>
      <c r="C143" s="115">
        <v>1</v>
      </c>
      <c r="D143" s="115">
        <v>1</v>
      </c>
      <c r="E143" s="120" t="s">
        <v>1090</v>
      </c>
      <c r="F143" s="98" t="s">
        <v>185</v>
      </c>
      <c r="G143" s="115">
        <v>1</v>
      </c>
      <c r="H143" s="115">
        <v>1</v>
      </c>
      <c r="I143" s="115">
        <v>0</v>
      </c>
      <c r="J143" s="115">
        <v>0</v>
      </c>
      <c r="K143" s="114" t="s">
        <v>355</v>
      </c>
      <c r="L143" s="114" t="s">
        <v>990</v>
      </c>
      <c r="M143" s="114" t="s">
        <v>1089</v>
      </c>
      <c r="N143" s="114" t="s">
        <v>634</v>
      </c>
      <c r="O143" s="82">
        <v>5</v>
      </c>
      <c r="P143" s="115">
        <v>6</v>
      </c>
      <c r="Q143" s="116">
        <v>0</v>
      </c>
      <c r="R143" s="116">
        <v>0</v>
      </c>
      <c r="S143" s="83" t="s">
        <v>644</v>
      </c>
      <c r="U143" s="117"/>
    </row>
    <row r="144" spans="1:21" ht="52.5" customHeight="1">
      <c r="A144" s="83" t="s">
        <v>146</v>
      </c>
      <c r="B144" s="114" t="s">
        <v>95</v>
      </c>
      <c r="C144" s="115">
        <v>1</v>
      </c>
      <c r="D144" s="115">
        <v>1</v>
      </c>
      <c r="E144" s="78" t="s">
        <v>1088</v>
      </c>
      <c r="F144" s="98" t="s">
        <v>185</v>
      </c>
      <c r="G144" s="115">
        <v>1</v>
      </c>
      <c r="H144" s="115">
        <v>0.5</v>
      </c>
      <c r="I144" s="115">
        <v>0</v>
      </c>
      <c r="J144" s="115">
        <v>0</v>
      </c>
      <c r="K144" s="114" t="s">
        <v>230</v>
      </c>
      <c r="L144" s="114" t="s">
        <v>231</v>
      </c>
      <c r="M144" s="114" t="s">
        <v>1089</v>
      </c>
      <c r="N144" s="114" t="s">
        <v>634</v>
      </c>
      <c r="O144" s="82">
        <v>6</v>
      </c>
      <c r="P144" s="115">
        <v>6</v>
      </c>
      <c r="Q144" s="116">
        <v>0</v>
      </c>
      <c r="R144" s="116">
        <v>0</v>
      </c>
      <c r="S144" s="83" t="s">
        <v>427</v>
      </c>
      <c r="U144" s="117"/>
    </row>
    <row r="145" spans="1:21" ht="63" customHeight="1">
      <c r="A145" s="83" t="s">
        <v>232</v>
      </c>
      <c r="B145" s="114" t="s">
        <v>233</v>
      </c>
      <c r="C145" s="115">
        <v>2</v>
      </c>
      <c r="D145" s="115">
        <v>1</v>
      </c>
      <c r="E145" s="120" t="s">
        <v>379</v>
      </c>
      <c r="F145" s="98" t="s">
        <v>392</v>
      </c>
      <c r="G145" s="115">
        <v>0.5</v>
      </c>
      <c r="H145" s="115">
        <v>0.5</v>
      </c>
      <c r="I145" s="115">
        <v>0</v>
      </c>
      <c r="J145" s="115">
        <v>0</v>
      </c>
      <c r="K145" s="114" t="s">
        <v>234</v>
      </c>
      <c r="L145" s="114" t="s">
        <v>235</v>
      </c>
      <c r="M145" s="114" t="s">
        <v>1089</v>
      </c>
      <c r="N145" s="114" t="s">
        <v>634</v>
      </c>
      <c r="O145" s="82">
        <f>6*H145</f>
        <v>3</v>
      </c>
      <c r="P145" s="115">
        <v>3</v>
      </c>
      <c r="Q145" s="116">
        <v>0</v>
      </c>
      <c r="R145" s="116">
        <v>0</v>
      </c>
      <c r="S145" s="83" t="s">
        <v>644</v>
      </c>
      <c r="U145" s="117"/>
    </row>
    <row r="146" spans="1:21" ht="78.75" customHeight="1">
      <c r="A146" s="83" t="s">
        <v>609</v>
      </c>
      <c r="B146" s="114" t="s">
        <v>610</v>
      </c>
      <c r="C146" s="115">
        <v>1</v>
      </c>
      <c r="D146" s="115">
        <v>1</v>
      </c>
      <c r="E146" s="120" t="s">
        <v>1090</v>
      </c>
      <c r="F146" s="98" t="s">
        <v>1095</v>
      </c>
      <c r="G146" s="115">
        <v>1</v>
      </c>
      <c r="H146" s="115">
        <v>1</v>
      </c>
      <c r="I146" s="115">
        <v>0</v>
      </c>
      <c r="J146" s="115">
        <v>0</v>
      </c>
      <c r="K146" s="114" t="s">
        <v>355</v>
      </c>
      <c r="L146" s="114" t="s">
        <v>990</v>
      </c>
      <c r="M146" s="114" t="s">
        <v>1089</v>
      </c>
      <c r="N146" s="114" t="s">
        <v>634</v>
      </c>
      <c r="O146" s="82">
        <v>5</v>
      </c>
      <c r="P146" s="115">
        <v>6</v>
      </c>
      <c r="Q146" s="116">
        <v>0</v>
      </c>
      <c r="R146" s="116">
        <v>0</v>
      </c>
      <c r="S146" s="83" t="s">
        <v>644</v>
      </c>
      <c r="U146" s="117"/>
    </row>
    <row r="147" spans="1:21" ht="87" customHeight="1">
      <c r="A147" s="83" t="s">
        <v>188</v>
      </c>
      <c r="B147" s="114" t="s">
        <v>128</v>
      </c>
      <c r="C147" s="115">
        <v>2</v>
      </c>
      <c r="D147" s="115">
        <v>1</v>
      </c>
      <c r="E147" s="120" t="s">
        <v>1090</v>
      </c>
      <c r="F147" s="98" t="s">
        <v>1087</v>
      </c>
      <c r="G147" s="115">
        <v>0.5</v>
      </c>
      <c r="H147" s="115">
        <v>0.5</v>
      </c>
      <c r="I147" s="115">
        <v>0</v>
      </c>
      <c r="J147" s="115">
        <v>0</v>
      </c>
      <c r="K147" s="114" t="s">
        <v>189</v>
      </c>
      <c r="L147" s="114" t="s">
        <v>190</v>
      </c>
      <c r="M147" s="114" t="s">
        <v>1089</v>
      </c>
      <c r="N147" s="114" t="s">
        <v>634</v>
      </c>
      <c r="O147" s="82">
        <f>6*H147</f>
        <v>3</v>
      </c>
      <c r="P147" s="115">
        <v>3</v>
      </c>
      <c r="Q147" s="116">
        <v>0</v>
      </c>
      <c r="R147" s="116">
        <v>0</v>
      </c>
      <c r="S147" s="83" t="s">
        <v>644</v>
      </c>
      <c r="U147" s="117"/>
    </row>
    <row r="148" spans="1:21" ht="52.5" customHeight="1">
      <c r="A148" s="83" t="s">
        <v>147</v>
      </c>
      <c r="B148" s="114" t="s">
        <v>707</v>
      </c>
      <c r="C148" s="115">
        <v>2</v>
      </c>
      <c r="D148" s="115">
        <v>2</v>
      </c>
      <c r="E148" s="78" t="s">
        <v>1088</v>
      </c>
      <c r="F148" s="98" t="s">
        <v>208</v>
      </c>
      <c r="G148" s="115">
        <v>1</v>
      </c>
      <c r="H148" s="115">
        <v>0.25</v>
      </c>
      <c r="I148" s="115">
        <v>0</v>
      </c>
      <c r="J148" s="115">
        <v>0</v>
      </c>
      <c r="K148" s="114" t="s">
        <v>240</v>
      </c>
      <c r="L148" s="114" t="s">
        <v>231</v>
      </c>
      <c r="M148" s="114" t="s">
        <v>1089</v>
      </c>
      <c r="N148" s="114" t="s">
        <v>634</v>
      </c>
      <c r="O148" s="82">
        <v>2.25</v>
      </c>
      <c r="P148" s="115">
        <v>6</v>
      </c>
      <c r="Q148" s="116">
        <v>0</v>
      </c>
      <c r="R148" s="116">
        <v>0</v>
      </c>
      <c r="S148" s="83" t="s">
        <v>427</v>
      </c>
      <c r="U148" s="117"/>
    </row>
    <row r="149" spans="1:21" ht="51" customHeight="1">
      <c r="A149" s="83" t="s">
        <v>147</v>
      </c>
      <c r="B149" s="114" t="s">
        <v>259</v>
      </c>
      <c r="C149" s="115">
        <v>2</v>
      </c>
      <c r="D149" s="115">
        <v>2</v>
      </c>
      <c r="E149" s="78" t="s">
        <v>1088</v>
      </c>
      <c r="F149" s="98" t="s">
        <v>185</v>
      </c>
      <c r="G149" s="115">
        <v>1</v>
      </c>
      <c r="H149" s="115">
        <v>0.25</v>
      </c>
      <c r="I149" s="115">
        <v>0</v>
      </c>
      <c r="J149" s="115">
        <v>0</v>
      </c>
      <c r="K149" s="114" t="s">
        <v>240</v>
      </c>
      <c r="L149" s="114" t="s">
        <v>231</v>
      </c>
      <c r="M149" s="114" t="s">
        <v>1089</v>
      </c>
      <c r="N149" s="114" t="s">
        <v>634</v>
      </c>
      <c r="O149" s="82">
        <v>2.25</v>
      </c>
      <c r="P149" s="115">
        <v>6</v>
      </c>
      <c r="Q149" s="116">
        <v>0</v>
      </c>
      <c r="R149" s="116">
        <v>0</v>
      </c>
      <c r="S149" s="83" t="s">
        <v>427</v>
      </c>
      <c r="U149" s="117"/>
    </row>
    <row r="150" spans="1:21" ht="78.75" customHeight="1">
      <c r="A150" s="83" t="s">
        <v>241</v>
      </c>
      <c r="B150" s="114" t="s">
        <v>53</v>
      </c>
      <c r="C150" s="115">
        <v>2</v>
      </c>
      <c r="D150" s="115">
        <v>1</v>
      </c>
      <c r="E150" s="78" t="s">
        <v>1088</v>
      </c>
      <c r="F150" s="98" t="s">
        <v>185</v>
      </c>
      <c r="G150" s="115">
        <v>0.5</v>
      </c>
      <c r="H150" s="115">
        <v>0.25</v>
      </c>
      <c r="I150" s="115">
        <v>0</v>
      </c>
      <c r="J150" s="115">
        <v>0</v>
      </c>
      <c r="K150" s="114" t="s">
        <v>355</v>
      </c>
      <c r="L150" s="114" t="s">
        <v>990</v>
      </c>
      <c r="M150" s="114" t="s">
        <v>1089</v>
      </c>
      <c r="N150" s="114" t="s">
        <v>634</v>
      </c>
      <c r="O150" s="82">
        <v>1.25</v>
      </c>
      <c r="P150" s="115">
        <v>3</v>
      </c>
      <c r="Q150" s="116">
        <v>0</v>
      </c>
      <c r="R150" s="116">
        <v>0</v>
      </c>
      <c r="S150" s="83" t="s">
        <v>427</v>
      </c>
      <c r="U150" s="117"/>
    </row>
    <row r="151" spans="1:21" ht="61.5" customHeight="1">
      <c r="A151" s="83" t="s">
        <v>242</v>
      </c>
      <c r="B151" s="114" t="s">
        <v>526</v>
      </c>
      <c r="C151" s="115">
        <v>3</v>
      </c>
      <c r="D151" s="115">
        <v>3</v>
      </c>
      <c r="E151" s="120" t="s">
        <v>379</v>
      </c>
      <c r="F151" s="98" t="s">
        <v>392</v>
      </c>
      <c r="G151" s="115">
        <v>1</v>
      </c>
      <c r="H151" s="115">
        <v>0.33</v>
      </c>
      <c r="I151" s="115">
        <v>0</v>
      </c>
      <c r="J151" s="115">
        <v>0</v>
      </c>
      <c r="K151" s="114" t="s">
        <v>105</v>
      </c>
      <c r="L151" s="114" t="s">
        <v>106</v>
      </c>
      <c r="M151" s="114" t="s">
        <v>390</v>
      </c>
      <c r="N151" s="114" t="s">
        <v>634</v>
      </c>
      <c r="O151" s="82">
        <v>2</v>
      </c>
      <c r="P151" s="115">
        <v>6</v>
      </c>
      <c r="Q151" s="116">
        <v>0</v>
      </c>
      <c r="R151" s="116">
        <v>0</v>
      </c>
      <c r="S151" s="83"/>
      <c r="U151" s="117"/>
    </row>
    <row r="152" spans="1:21" ht="68.25" customHeight="1">
      <c r="A152" s="83" t="s">
        <v>242</v>
      </c>
      <c r="B152" s="114" t="s">
        <v>243</v>
      </c>
      <c r="C152" s="115">
        <v>3</v>
      </c>
      <c r="D152" s="115">
        <v>3</v>
      </c>
      <c r="E152" s="120" t="s">
        <v>381</v>
      </c>
      <c r="F152" s="98" t="s">
        <v>392</v>
      </c>
      <c r="G152" s="115">
        <v>1</v>
      </c>
      <c r="H152" s="115">
        <v>0.33</v>
      </c>
      <c r="I152" s="115">
        <v>0</v>
      </c>
      <c r="J152" s="115">
        <v>0</v>
      </c>
      <c r="K152" s="114" t="s">
        <v>105</v>
      </c>
      <c r="L152" s="114" t="s">
        <v>106</v>
      </c>
      <c r="M152" s="114" t="s">
        <v>390</v>
      </c>
      <c r="N152" s="114" t="s">
        <v>634</v>
      </c>
      <c r="O152" s="82">
        <v>2</v>
      </c>
      <c r="P152" s="115">
        <v>6</v>
      </c>
      <c r="Q152" s="116">
        <v>0</v>
      </c>
      <c r="R152" s="116">
        <v>0</v>
      </c>
      <c r="S152" s="83"/>
      <c r="U152" s="117"/>
    </row>
    <row r="153" spans="1:21" ht="63.75" customHeight="1">
      <c r="A153" s="83" t="s">
        <v>242</v>
      </c>
      <c r="B153" s="114" t="s">
        <v>61</v>
      </c>
      <c r="C153" s="115">
        <v>3</v>
      </c>
      <c r="D153" s="115">
        <v>3</v>
      </c>
      <c r="E153" s="78" t="s">
        <v>1088</v>
      </c>
      <c r="F153" s="98" t="s">
        <v>392</v>
      </c>
      <c r="G153" s="115">
        <v>1</v>
      </c>
      <c r="H153" s="115">
        <v>0.33</v>
      </c>
      <c r="I153" s="115">
        <v>0</v>
      </c>
      <c r="J153" s="115">
        <v>0</v>
      </c>
      <c r="K153" s="114" t="s">
        <v>105</v>
      </c>
      <c r="L153" s="114" t="s">
        <v>106</v>
      </c>
      <c r="M153" s="114" t="s">
        <v>390</v>
      </c>
      <c r="N153" s="114" t="s">
        <v>634</v>
      </c>
      <c r="O153" s="82">
        <v>2</v>
      </c>
      <c r="P153" s="115">
        <v>6</v>
      </c>
      <c r="Q153" s="116">
        <v>0</v>
      </c>
      <c r="R153" s="116">
        <v>0</v>
      </c>
      <c r="S153" s="83" t="s">
        <v>644</v>
      </c>
      <c r="U153" s="117"/>
    </row>
    <row r="154" spans="1:21" ht="66.75" customHeight="1">
      <c r="A154" s="83" t="s">
        <v>244</v>
      </c>
      <c r="B154" s="114" t="s">
        <v>245</v>
      </c>
      <c r="C154" s="115">
        <v>3</v>
      </c>
      <c r="D154" s="115">
        <v>2</v>
      </c>
      <c r="E154" s="120" t="s">
        <v>1090</v>
      </c>
      <c r="F154" s="98" t="s">
        <v>392</v>
      </c>
      <c r="G154" s="115">
        <v>0.667</v>
      </c>
      <c r="H154" s="115">
        <v>0.33</v>
      </c>
      <c r="I154" s="115">
        <v>0</v>
      </c>
      <c r="J154" s="115">
        <v>0</v>
      </c>
      <c r="K154" s="114" t="s">
        <v>105</v>
      </c>
      <c r="L154" s="114" t="s">
        <v>106</v>
      </c>
      <c r="M154" s="114" t="s">
        <v>390</v>
      </c>
      <c r="N154" s="114" t="s">
        <v>634</v>
      </c>
      <c r="O154" s="82">
        <v>2</v>
      </c>
      <c r="P154" s="115">
        <v>4</v>
      </c>
      <c r="Q154" s="116">
        <v>0</v>
      </c>
      <c r="R154" s="116">
        <v>0</v>
      </c>
      <c r="S154" s="83" t="s">
        <v>644</v>
      </c>
      <c r="U154" s="117"/>
    </row>
    <row r="155" spans="1:21" ht="66.75" customHeight="1">
      <c r="A155" s="83" t="s">
        <v>244</v>
      </c>
      <c r="B155" s="114" t="s">
        <v>61</v>
      </c>
      <c r="C155" s="115">
        <v>3</v>
      </c>
      <c r="D155" s="115">
        <v>2</v>
      </c>
      <c r="E155" s="78" t="s">
        <v>1088</v>
      </c>
      <c r="F155" s="98" t="s">
        <v>392</v>
      </c>
      <c r="G155" s="115">
        <v>0.667</v>
      </c>
      <c r="H155" s="115">
        <v>0.33</v>
      </c>
      <c r="I155" s="115">
        <v>0</v>
      </c>
      <c r="J155" s="115">
        <v>0</v>
      </c>
      <c r="K155" s="114" t="s">
        <v>105</v>
      </c>
      <c r="L155" s="114" t="s">
        <v>106</v>
      </c>
      <c r="M155" s="114" t="s">
        <v>1089</v>
      </c>
      <c r="N155" s="114" t="s">
        <v>634</v>
      </c>
      <c r="O155" s="82">
        <v>2</v>
      </c>
      <c r="P155" s="115">
        <v>4</v>
      </c>
      <c r="Q155" s="116">
        <v>0</v>
      </c>
      <c r="R155" s="116">
        <v>0</v>
      </c>
      <c r="S155" s="83" t="s">
        <v>644</v>
      </c>
      <c r="U155" s="117"/>
    </row>
    <row r="156" spans="1:21" ht="72.75" customHeight="1">
      <c r="A156" s="83" t="s">
        <v>726</v>
      </c>
      <c r="B156" s="114" t="s">
        <v>727</v>
      </c>
      <c r="C156" s="115">
        <v>2</v>
      </c>
      <c r="D156" s="115">
        <v>2</v>
      </c>
      <c r="E156" s="120" t="s">
        <v>379</v>
      </c>
      <c r="F156" s="98" t="s">
        <v>1086</v>
      </c>
      <c r="G156" s="115">
        <v>1</v>
      </c>
      <c r="H156" s="115">
        <v>0.5</v>
      </c>
      <c r="I156" s="115">
        <v>0</v>
      </c>
      <c r="J156" s="115">
        <v>0</v>
      </c>
      <c r="K156" s="114" t="s">
        <v>355</v>
      </c>
      <c r="L156" s="114" t="s">
        <v>990</v>
      </c>
      <c r="M156" s="114" t="s">
        <v>390</v>
      </c>
      <c r="N156" s="114" t="s">
        <v>634</v>
      </c>
      <c r="O156" s="82">
        <f>6*H156</f>
        <v>3</v>
      </c>
      <c r="P156" s="115">
        <v>6</v>
      </c>
      <c r="Q156" s="116">
        <v>0</v>
      </c>
      <c r="R156" s="116">
        <v>0</v>
      </c>
      <c r="S156" s="83" t="s">
        <v>644</v>
      </c>
      <c r="U156" s="117"/>
    </row>
    <row r="157" spans="1:21" ht="73.5" customHeight="1">
      <c r="A157" s="83" t="s">
        <v>726</v>
      </c>
      <c r="B157" s="114" t="s">
        <v>728</v>
      </c>
      <c r="C157" s="115">
        <v>2</v>
      </c>
      <c r="D157" s="115">
        <v>2</v>
      </c>
      <c r="E157" s="78" t="s">
        <v>1088</v>
      </c>
      <c r="F157" s="98" t="s">
        <v>1086</v>
      </c>
      <c r="G157" s="115">
        <v>1</v>
      </c>
      <c r="H157" s="115">
        <v>0.5</v>
      </c>
      <c r="I157" s="115">
        <v>0</v>
      </c>
      <c r="J157" s="115">
        <v>0</v>
      </c>
      <c r="K157" s="114" t="s">
        <v>355</v>
      </c>
      <c r="L157" s="114" t="s">
        <v>990</v>
      </c>
      <c r="M157" s="114" t="s">
        <v>390</v>
      </c>
      <c r="N157" s="114" t="s">
        <v>634</v>
      </c>
      <c r="O157" s="82">
        <f>6*H157</f>
        <v>3</v>
      </c>
      <c r="P157" s="115">
        <v>6</v>
      </c>
      <c r="Q157" s="116">
        <v>0</v>
      </c>
      <c r="R157" s="116">
        <v>0</v>
      </c>
      <c r="S157" s="83" t="s">
        <v>644</v>
      </c>
      <c r="U157" s="117"/>
    </row>
    <row r="158" spans="1:21" ht="69" customHeight="1">
      <c r="A158" s="83" t="s">
        <v>729</v>
      </c>
      <c r="B158" s="114" t="s">
        <v>730</v>
      </c>
      <c r="C158" s="115">
        <v>2</v>
      </c>
      <c r="D158" s="115">
        <v>1</v>
      </c>
      <c r="E158" s="120" t="s">
        <v>1090</v>
      </c>
      <c r="F158" s="98" t="s">
        <v>742</v>
      </c>
      <c r="G158" s="115">
        <v>0.5</v>
      </c>
      <c r="H158" s="115">
        <v>0.5</v>
      </c>
      <c r="I158" s="115">
        <v>0</v>
      </c>
      <c r="J158" s="115">
        <v>0</v>
      </c>
      <c r="K158" s="114" t="s">
        <v>992</v>
      </c>
      <c r="L158" s="114" t="s">
        <v>108</v>
      </c>
      <c r="M158" s="114" t="s">
        <v>1089</v>
      </c>
      <c r="N158" s="114" t="s">
        <v>634</v>
      </c>
      <c r="O158" s="82">
        <f>6*H158</f>
        <v>3</v>
      </c>
      <c r="P158" s="115">
        <v>3</v>
      </c>
      <c r="Q158" s="116">
        <v>0</v>
      </c>
      <c r="R158" s="116">
        <v>0</v>
      </c>
      <c r="S158" s="83" t="s">
        <v>644</v>
      </c>
      <c r="U158" s="117"/>
    </row>
    <row r="159" spans="1:21" ht="62.25" customHeight="1">
      <c r="A159" s="83" t="s">
        <v>731</v>
      </c>
      <c r="B159" s="114" t="s">
        <v>777</v>
      </c>
      <c r="C159" s="115">
        <v>1</v>
      </c>
      <c r="D159" s="115">
        <v>1</v>
      </c>
      <c r="E159" s="120" t="s">
        <v>1090</v>
      </c>
      <c r="F159" s="98" t="s">
        <v>208</v>
      </c>
      <c r="G159" s="115">
        <v>1</v>
      </c>
      <c r="H159" s="115">
        <v>1</v>
      </c>
      <c r="I159" s="115">
        <v>0</v>
      </c>
      <c r="J159" s="115">
        <v>0</v>
      </c>
      <c r="K159" s="114" t="s">
        <v>121</v>
      </c>
      <c r="L159" s="114" t="s">
        <v>122</v>
      </c>
      <c r="M159" s="114" t="s">
        <v>1089</v>
      </c>
      <c r="N159" s="114" t="s">
        <v>634</v>
      </c>
      <c r="O159" s="82">
        <f>6*H159</f>
        <v>6</v>
      </c>
      <c r="P159" s="115">
        <v>6</v>
      </c>
      <c r="Q159" s="116">
        <v>0</v>
      </c>
      <c r="R159" s="116">
        <v>0</v>
      </c>
      <c r="S159" s="83" t="s">
        <v>644</v>
      </c>
      <c r="U159" s="117"/>
    </row>
    <row r="160" spans="1:21" ht="65.25" customHeight="1">
      <c r="A160" s="83" t="s">
        <v>732</v>
      </c>
      <c r="B160" s="114" t="s">
        <v>733</v>
      </c>
      <c r="C160" s="115">
        <v>1</v>
      </c>
      <c r="D160" s="115">
        <v>1</v>
      </c>
      <c r="E160" s="78" t="s">
        <v>1088</v>
      </c>
      <c r="F160" s="98" t="s">
        <v>208</v>
      </c>
      <c r="G160" s="115">
        <v>1</v>
      </c>
      <c r="H160" s="115">
        <v>0.5</v>
      </c>
      <c r="I160" s="115">
        <v>0</v>
      </c>
      <c r="J160" s="115">
        <v>0</v>
      </c>
      <c r="K160" s="114" t="s">
        <v>121</v>
      </c>
      <c r="L160" s="114" t="s">
        <v>122</v>
      </c>
      <c r="M160" s="114" t="s">
        <v>1089</v>
      </c>
      <c r="N160" s="114" t="s">
        <v>634</v>
      </c>
      <c r="O160" s="82">
        <f>6*H160</f>
        <v>3</v>
      </c>
      <c r="P160" s="115">
        <v>6</v>
      </c>
      <c r="Q160" s="116">
        <v>0</v>
      </c>
      <c r="R160" s="116">
        <v>0</v>
      </c>
      <c r="S160" s="83" t="s">
        <v>427</v>
      </c>
      <c r="U160" s="117"/>
    </row>
    <row r="161" spans="1:21" ht="78" customHeight="1">
      <c r="A161" s="83" t="s">
        <v>246</v>
      </c>
      <c r="B161" s="114" t="s">
        <v>712</v>
      </c>
      <c r="C161" s="115">
        <v>1</v>
      </c>
      <c r="D161" s="115">
        <v>1</v>
      </c>
      <c r="E161" s="120" t="s">
        <v>380</v>
      </c>
      <c r="F161" s="98" t="s">
        <v>185</v>
      </c>
      <c r="G161" s="115">
        <v>1</v>
      </c>
      <c r="H161" s="115">
        <v>0.5</v>
      </c>
      <c r="I161" s="115">
        <v>0</v>
      </c>
      <c r="J161" s="115">
        <v>0</v>
      </c>
      <c r="K161" s="114" t="s">
        <v>355</v>
      </c>
      <c r="L161" s="114" t="s">
        <v>990</v>
      </c>
      <c r="M161" s="114" t="s">
        <v>1089</v>
      </c>
      <c r="N161" s="114" t="s">
        <v>634</v>
      </c>
      <c r="O161" s="82">
        <v>2.5</v>
      </c>
      <c r="P161" s="115">
        <v>6</v>
      </c>
      <c r="Q161" s="116">
        <v>0</v>
      </c>
      <c r="R161" s="116">
        <v>0</v>
      </c>
      <c r="S161" s="83" t="s">
        <v>427</v>
      </c>
      <c r="U161" s="117"/>
    </row>
    <row r="162" spans="1:21" ht="64.5" customHeight="1">
      <c r="A162" s="83" t="s">
        <v>247</v>
      </c>
      <c r="B162" s="114" t="s">
        <v>733</v>
      </c>
      <c r="C162" s="115">
        <v>1</v>
      </c>
      <c r="D162" s="115">
        <v>1</v>
      </c>
      <c r="E162" s="78" t="s">
        <v>1088</v>
      </c>
      <c r="F162" s="98" t="s">
        <v>208</v>
      </c>
      <c r="G162" s="115">
        <v>1</v>
      </c>
      <c r="H162" s="115">
        <v>0.5</v>
      </c>
      <c r="I162" s="115">
        <v>0</v>
      </c>
      <c r="J162" s="115">
        <v>0</v>
      </c>
      <c r="K162" s="114" t="s">
        <v>121</v>
      </c>
      <c r="L162" s="114" t="s">
        <v>122</v>
      </c>
      <c r="M162" s="114" t="s">
        <v>1089</v>
      </c>
      <c r="N162" s="114" t="s">
        <v>634</v>
      </c>
      <c r="O162" s="82">
        <f>6*H162</f>
        <v>3</v>
      </c>
      <c r="P162" s="115">
        <v>6</v>
      </c>
      <c r="Q162" s="116">
        <v>0</v>
      </c>
      <c r="R162" s="116">
        <v>0</v>
      </c>
      <c r="S162" s="83" t="s">
        <v>427</v>
      </c>
      <c r="U162" s="117"/>
    </row>
    <row r="163" spans="1:21" ht="79.5" customHeight="1">
      <c r="A163" s="83" t="s">
        <v>737</v>
      </c>
      <c r="B163" s="114" t="s">
        <v>738</v>
      </c>
      <c r="C163" s="115">
        <v>1</v>
      </c>
      <c r="D163" s="115">
        <v>1</v>
      </c>
      <c r="E163" s="120" t="s">
        <v>379</v>
      </c>
      <c r="F163" s="98" t="s">
        <v>208</v>
      </c>
      <c r="G163" s="115">
        <v>1</v>
      </c>
      <c r="H163" s="115">
        <v>0.5</v>
      </c>
      <c r="I163" s="115">
        <v>0</v>
      </c>
      <c r="J163" s="115">
        <v>0</v>
      </c>
      <c r="K163" s="114" t="s">
        <v>355</v>
      </c>
      <c r="L163" s="114" t="s">
        <v>990</v>
      </c>
      <c r="M163" s="114" t="s">
        <v>1089</v>
      </c>
      <c r="N163" s="114" t="s">
        <v>634</v>
      </c>
      <c r="O163" s="82">
        <v>2.5</v>
      </c>
      <c r="P163" s="115">
        <v>6</v>
      </c>
      <c r="Q163" s="116">
        <v>0</v>
      </c>
      <c r="R163" s="116">
        <v>0</v>
      </c>
      <c r="S163" s="83" t="s">
        <v>427</v>
      </c>
      <c r="U163" s="117"/>
    </row>
    <row r="164" spans="1:21" ht="76.5" customHeight="1">
      <c r="A164" s="83" t="s">
        <v>248</v>
      </c>
      <c r="B164" s="114" t="s">
        <v>249</v>
      </c>
      <c r="C164" s="115">
        <v>2</v>
      </c>
      <c r="D164" s="115">
        <v>2</v>
      </c>
      <c r="E164" s="120" t="s">
        <v>381</v>
      </c>
      <c r="F164" s="98" t="s">
        <v>1086</v>
      </c>
      <c r="G164" s="115">
        <v>1</v>
      </c>
      <c r="H164" s="115">
        <v>0.5</v>
      </c>
      <c r="I164" s="115">
        <v>0</v>
      </c>
      <c r="J164" s="115">
        <v>0</v>
      </c>
      <c r="K164" s="114" t="s">
        <v>355</v>
      </c>
      <c r="L164" s="114" t="s">
        <v>990</v>
      </c>
      <c r="M164" s="114" t="s">
        <v>1089</v>
      </c>
      <c r="N164" s="114" t="s">
        <v>634</v>
      </c>
      <c r="O164" s="82">
        <v>2.5</v>
      </c>
      <c r="P164" s="115">
        <v>6</v>
      </c>
      <c r="Q164" s="116">
        <v>0</v>
      </c>
      <c r="R164" s="116">
        <v>0</v>
      </c>
      <c r="S164" s="83" t="s">
        <v>644</v>
      </c>
      <c r="U164" s="117"/>
    </row>
    <row r="165" spans="1:21" ht="62.25" customHeight="1">
      <c r="A165" s="83" t="s">
        <v>248</v>
      </c>
      <c r="B165" s="114" t="s">
        <v>728</v>
      </c>
      <c r="C165" s="115">
        <v>2</v>
      </c>
      <c r="D165" s="115">
        <v>2</v>
      </c>
      <c r="E165" s="78" t="s">
        <v>1088</v>
      </c>
      <c r="F165" s="98" t="s">
        <v>1086</v>
      </c>
      <c r="G165" s="115">
        <v>1</v>
      </c>
      <c r="H165" s="115">
        <v>0.5</v>
      </c>
      <c r="I165" s="115">
        <v>0</v>
      </c>
      <c r="J165" s="115">
        <v>0</v>
      </c>
      <c r="K165" s="114" t="s">
        <v>355</v>
      </c>
      <c r="L165" s="114" t="s">
        <v>990</v>
      </c>
      <c r="M165" s="114" t="s">
        <v>1089</v>
      </c>
      <c r="N165" s="114" t="s">
        <v>634</v>
      </c>
      <c r="O165" s="82">
        <v>2.5</v>
      </c>
      <c r="P165" s="115">
        <v>6</v>
      </c>
      <c r="Q165" s="116">
        <v>0</v>
      </c>
      <c r="R165" s="116">
        <v>0</v>
      </c>
      <c r="S165" s="83" t="s">
        <v>644</v>
      </c>
      <c r="U165" s="117"/>
    </row>
    <row r="166" spans="1:21" ht="60.75" customHeight="1">
      <c r="A166" s="83" t="s">
        <v>250</v>
      </c>
      <c r="B166" s="114" t="s">
        <v>68</v>
      </c>
      <c r="C166" s="115">
        <v>2</v>
      </c>
      <c r="D166" s="115">
        <v>2</v>
      </c>
      <c r="E166" s="120" t="s">
        <v>1090</v>
      </c>
      <c r="F166" s="98" t="s">
        <v>208</v>
      </c>
      <c r="G166" s="115">
        <v>1</v>
      </c>
      <c r="H166" s="115">
        <v>0.25</v>
      </c>
      <c r="I166" s="115">
        <v>0</v>
      </c>
      <c r="J166" s="115">
        <v>0</v>
      </c>
      <c r="K166" s="114" t="s">
        <v>251</v>
      </c>
      <c r="L166" s="114" t="s">
        <v>252</v>
      </c>
      <c r="M166" s="114" t="s">
        <v>1089</v>
      </c>
      <c r="N166" s="114" t="s">
        <v>634</v>
      </c>
      <c r="O166" s="82">
        <v>1.25</v>
      </c>
      <c r="P166" s="115">
        <v>6</v>
      </c>
      <c r="Q166" s="116">
        <v>0</v>
      </c>
      <c r="R166" s="116">
        <v>0</v>
      </c>
      <c r="S166" s="83" t="s">
        <v>427</v>
      </c>
      <c r="U166" s="117"/>
    </row>
    <row r="167" spans="1:22" ht="62.25" customHeight="1">
      <c r="A167" s="83" t="s">
        <v>250</v>
      </c>
      <c r="B167" s="114" t="s">
        <v>826</v>
      </c>
      <c r="C167" s="115">
        <v>2</v>
      </c>
      <c r="D167" s="115">
        <v>2</v>
      </c>
      <c r="E167" s="120" t="s">
        <v>1090</v>
      </c>
      <c r="F167" s="98" t="s">
        <v>208</v>
      </c>
      <c r="G167" s="115">
        <v>1</v>
      </c>
      <c r="H167" s="115">
        <v>0.5</v>
      </c>
      <c r="I167" s="115">
        <v>0</v>
      </c>
      <c r="J167" s="115">
        <v>0</v>
      </c>
      <c r="K167" s="114" t="s">
        <v>251</v>
      </c>
      <c r="L167" s="114" t="s">
        <v>252</v>
      </c>
      <c r="M167" s="114" t="s">
        <v>1089</v>
      </c>
      <c r="N167" s="114" t="s">
        <v>634</v>
      </c>
      <c r="O167" s="82">
        <v>2.5</v>
      </c>
      <c r="P167" s="115">
        <v>6</v>
      </c>
      <c r="Q167" s="116">
        <v>0</v>
      </c>
      <c r="R167" s="116">
        <v>0</v>
      </c>
      <c r="S167" s="83" t="s">
        <v>427</v>
      </c>
      <c r="U167" s="117"/>
      <c r="V167" s="11"/>
    </row>
    <row r="168" spans="1:21" ht="60.75" customHeight="1">
      <c r="A168" s="83" t="s">
        <v>148</v>
      </c>
      <c r="B168" s="114" t="s">
        <v>83</v>
      </c>
      <c r="C168" s="115">
        <v>3</v>
      </c>
      <c r="D168" s="115">
        <v>1</v>
      </c>
      <c r="E168" s="78" t="s">
        <v>1088</v>
      </c>
      <c r="F168" s="98" t="s">
        <v>185</v>
      </c>
      <c r="G168" s="115">
        <v>0.333</v>
      </c>
      <c r="H168" s="115">
        <v>0.33</v>
      </c>
      <c r="I168" s="115">
        <v>0</v>
      </c>
      <c r="J168" s="115">
        <v>0</v>
      </c>
      <c r="K168" s="114" t="s">
        <v>240</v>
      </c>
      <c r="L168" s="114" t="s">
        <v>231</v>
      </c>
      <c r="M168" s="114" t="s">
        <v>1089</v>
      </c>
      <c r="N168" s="114" t="s">
        <v>634</v>
      </c>
      <c r="O168" s="82">
        <v>2</v>
      </c>
      <c r="P168" s="115">
        <v>2</v>
      </c>
      <c r="Q168" s="116">
        <v>0</v>
      </c>
      <c r="R168" s="116">
        <v>0</v>
      </c>
      <c r="S168" s="83" t="s">
        <v>644</v>
      </c>
      <c r="U168" s="117"/>
    </row>
    <row r="169" spans="1:21" ht="75" customHeight="1">
      <c r="A169" s="83" t="s">
        <v>353</v>
      </c>
      <c r="B169" s="114" t="s">
        <v>418</v>
      </c>
      <c r="C169" s="115">
        <v>3</v>
      </c>
      <c r="D169" s="115">
        <v>1</v>
      </c>
      <c r="E169" s="78" t="s">
        <v>1088</v>
      </c>
      <c r="F169" s="98" t="s">
        <v>742</v>
      </c>
      <c r="G169" s="115">
        <v>0.333</v>
      </c>
      <c r="H169" s="115">
        <v>0.17</v>
      </c>
      <c r="I169" s="115">
        <v>0</v>
      </c>
      <c r="J169" s="115">
        <v>0</v>
      </c>
      <c r="K169" s="114" t="s">
        <v>355</v>
      </c>
      <c r="L169" s="114" t="s">
        <v>990</v>
      </c>
      <c r="M169" s="114" t="s">
        <v>1089</v>
      </c>
      <c r="N169" s="114" t="s">
        <v>634</v>
      </c>
      <c r="O169" s="82">
        <v>0.83</v>
      </c>
      <c r="P169" s="115">
        <v>2</v>
      </c>
      <c r="Q169" s="116">
        <v>0</v>
      </c>
      <c r="R169" s="116">
        <v>0</v>
      </c>
      <c r="S169" s="83" t="s">
        <v>427</v>
      </c>
      <c r="U169" s="117"/>
    </row>
    <row r="170" spans="1:21" ht="81" customHeight="1">
      <c r="A170" s="83" t="s">
        <v>261</v>
      </c>
      <c r="B170" s="114" t="s">
        <v>239</v>
      </c>
      <c r="C170" s="115">
        <v>1</v>
      </c>
      <c r="D170" s="115">
        <v>1</v>
      </c>
      <c r="E170" s="78" t="s">
        <v>1088</v>
      </c>
      <c r="F170" s="98" t="s">
        <v>1086</v>
      </c>
      <c r="G170" s="115">
        <v>1</v>
      </c>
      <c r="H170" s="115">
        <v>1</v>
      </c>
      <c r="I170" s="115">
        <v>0</v>
      </c>
      <c r="J170" s="115">
        <v>0</v>
      </c>
      <c r="K170" s="114" t="s">
        <v>355</v>
      </c>
      <c r="L170" s="114" t="s">
        <v>990</v>
      </c>
      <c r="M170" s="114" t="s">
        <v>1089</v>
      </c>
      <c r="N170" s="114" t="s">
        <v>634</v>
      </c>
      <c r="O170" s="82">
        <v>5</v>
      </c>
      <c r="P170" s="115">
        <v>6</v>
      </c>
      <c r="Q170" s="116">
        <v>0</v>
      </c>
      <c r="R170" s="116">
        <v>0</v>
      </c>
      <c r="S170" s="83"/>
      <c r="U170" s="117"/>
    </row>
    <row r="171" spans="1:21" ht="51" customHeight="1">
      <c r="A171" s="83" t="s">
        <v>149</v>
      </c>
      <c r="B171" s="114" t="s">
        <v>117</v>
      </c>
      <c r="C171" s="115">
        <v>1</v>
      </c>
      <c r="D171" s="115">
        <v>1</v>
      </c>
      <c r="E171" s="78" t="s">
        <v>1088</v>
      </c>
      <c r="F171" s="98" t="s">
        <v>208</v>
      </c>
      <c r="G171" s="115">
        <v>1</v>
      </c>
      <c r="H171" s="115">
        <v>1</v>
      </c>
      <c r="I171" s="115">
        <v>0</v>
      </c>
      <c r="J171" s="115">
        <v>0</v>
      </c>
      <c r="K171" s="114" t="s">
        <v>240</v>
      </c>
      <c r="L171" s="114" t="s">
        <v>231</v>
      </c>
      <c r="M171" s="114" t="s">
        <v>1089</v>
      </c>
      <c r="N171" s="114" t="s">
        <v>634</v>
      </c>
      <c r="O171" s="82">
        <f>6*H171</f>
        <v>6</v>
      </c>
      <c r="P171" s="115">
        <v>6</v>
      </c>
      <c r="Q171" s="116">
        <v>0</v>
      </c>
      <c r="R171" s="116">
        <v>0</v>
      </c>
      <c r="S171" s="83"/>
      <c r="U171" s="117"/>
    </row>
    <row r="172" spans="1:21" ht="76.5" customHeight="1">
      <c r="A172" s="83" t="s">
        <v>150</v>
      </c>
      <c r="B172" s="114" t="s">
        <v>543</v>
      </c>
      <c r="C172" s="115">
        <v>1</v>
      </c>
      <c r="D172" s="115">
        <v>1</v>
      </c>
      <c r="E172" s="120" t="s">
        <v>1090</v>
      </c>
      <c r="F172" s="98" t="s">
        <v>208</v>
      </c>
      <c r="G172" s="115">
        <v>1</v>
      </c>
      <c r="H172" s="115">
        <v>1</v>
      </c>
      <c r="I172" s="115">
        <v>0</v>
      </c>
      <c r="J172" s="115">
        <v>0</v>
      </c>
      <c r="K172" s="114" t="s">
        <v>355</v>
      </c>
      <c r="L172" s="114" t="s">
        <v>990</v>
      </c>
      <c r="M172" s="114" t="s">
        <v>1089</v>
      </c>
      <c r="N172" s="114" t="s">
        <v>634</v>
      </c>
      <c r="O172" s="82">
        <v>5</v>
      </c>
      <c r="P172" s="115">
        <v>6</v>
      </c>
      <c r="Q172" s="116">
        <v>0</v>
      </c>
      <c r="R172" s="116">
        <v>0</v>
      </c>
      <c r="S172" s="83" t="s">
        <v>644</v>
      </c>
      <c r="U172" s="117"/>
    </row>
    <row r="173" spans="1:21" ht="51" customHeight="1">
      <c r="A173" s="83" t="s">
        <v>151</v>
      </c>
      <c r="B173" s="114" t="s">
        <v>748</v>
      </c>
      <c r="C173" s="115">
        <v>2</v>
      </c>
      <c r="D173" s="115">
        <v>2</v>
      </c>
      <c r="E173" s="78" t="s">
        <v>1088</v>
      </c>
      <c r="F173" s="98" t="s">
        <v>1095</v>
      </c>
      <c r="G173" s="115">
        <v>1</v>
      </c>
      <c r="H173" s="115">
        <v>0.25</v>
      </c>
      <c r="I173" s="115">
        <v>0</v>
      </c>
      <c r="J173" s="115">
        <v>0</v>
      </c>
      <c r="K173" s="114" t="s">
        <v>749</v>
      </c>
      <c r="L173" s="114" t="s">
        <v>235</v>
      </c>
      <c r="M173" s="114" t="s">
        <v>1089</v>
      </c>
      <c r="N173" s="114" t="s">
        <v>634</v>
      </c>
      <c r="O173" s="82">
        <v>2.25</v>
      </c>
      <c r="P173" s="115">
        <v>6</v>
      </c>
      <c r="Q173" s="116">
        <v>0</v>
      </c>
      <c r="R173" s="116">
        <v>0</v>
      </c>
      <c r="S173" s="83" t="s">
        <v>427</v>
      </c>
      <c r="U173" s="117"/>
    </row>
    <row r="174" spans="1:21" ht="49.5" customHeight="1">
      <c r="A174" s="83" t="s">
        <v>151</v>
      </c>
      <c r="B174" s="114" t="s">
        <v>750</v>
      </c>
      <c r="C174" s="115">
        <v>2</v>
      </c>
      <c r="D174" s="115">
        <v>2</v>
      </c>
      <c r="E174" s="120" t="s">
        <v>381</v>
      </c>
      <c r="F174" s="98" t="s">
        <v>1095</v>
      </c>
      <c r="G174" s="115">
        <v>1</v>
      </c>
      <c r="H174" s="115">
        <v>0.25</v>
      </c>
      <c r="I174" s="115">
        <v>0</v>
      </c>
      <c r="J174" s="115">
        <v>0</v>
      </c>
      <c r="K174" s="114" t="s">
        <v>749</v>
      </c>
      <c r="L174" s="114" t="s">
        <v>235</v>
      </c>
      <c r="M174" s="114" t="s">
        <v>1089</v>
      </c>
      <c r="N174" s="114" t="s">
        <v>634</v>
      </c>
      <c r="O174" s="82">
        <v>2.25</v>
      </c>
      <c r="P174" s="115">
        <v>6</v>
      </c>
      <c r="Q174" s="116">
        <v>0</v>
      </c>
      <c r="R174" s="116">
        <v>0</v>
      </c>
      <c r="S174" s="83" t="s">
        <v>427</v>
      </c>
      <c r="U174" s="117"/>
    </row>
    <row r="175" spans="1:21" ht="61.5" customHeight="1">
      <c r="A175" s="83" t="s">
        <v>751</v>
      </c>
      <c r="B175" s="114" t="s">
        <v>101</v>
      </c>
      <c r="C175" s="115">
        <v>3</v>
      </c>
      <c r="D175" s="115">
        <v>2</v>
      </c>
      <c r="E175" s="78" t="s">
        <v>1088</v>
      </c>
      <c r="F175" s="98" t="s">
        <v>1086</v>
      </c>
      <c r="G175" s="115">
        <v>0.667</v>
      </c>
      <c r="H175" s="82">
        <f>1/6</f>
        <v>0.16666666666666666</v>
      </c>
      <c r="I175" s="115">
        <v>0</v>
      </c>
      <c r="J175" s="115">
        <v>0</v>
      </c>
      <c r="K175" s="114" t="s">
        <v>752</v>
      </c>
      <c r="L175" s="114" t="s">
        <v>753</v>
      </c>
      <c r="M175" s="114" t="s">
        <v>1089</v>
      </c>
      <c r="N175" s="114" t="s">
        <v>754</v>
      </c>
      <c r="O175" s="82">
        <f aca="true" t="shared" si="0" ref="O175:O193">6*H175</f>
        <v>1</v>
      </c>
      <c r="P175" s="115">
        <v>4</v>
      </c>
      <c r="Q175" s="116">
        <v>0</v>
      </c>
      <c r="R175" s="116">
        <v>0</v>
      </c>
      <c r="S175" s="83" t="s">
        <v>427</v>
      </c>
      <c r="U175" s="117"/>
    </row>
    <row r="176" spans="1:21" ht="63" customHeight="1">
      <c r="A176" s="83" t="s">
        <v>751</v>
      </c>
      <c r="B176" s="114" t="s">
        <v>99</v>
      </c>
      <c r="C176" s="115">
        <v>3</v>
      </c>
      <c r="D176" s="115">
        <v>2</v>
      </c>
      <c r="E176" s="78" t="s">
        <v>1088</v>
      </c>
      <c r="F176" s="98" t="s">
        <v>742</v>
      </c>
      <c r="G176" s="115">
        <v>0.667</v>
      </c>
      <c r="H176" s="82">
        <f>1/6</f>
        <v>0.16666666666666666</v>
      </c>
      <c r="I176" s="115">
        <v>0</v>
      </c>
      <c r="J176" s="115">
        <v>0</v>
      </c>
      <c r="K176" s="114" t="s">
        <v>752</v>
      </c>
      <c r="L176" s="114" t="s">
        <v>753</v>
      </c>
      <c r="M176" s="114" t="s">
        <v>1089</v>
      </c>
      <c r="N176" s="114" t="s">
        <v>754</v>
      </c>
      <c r="O176" s="82">
        <f t="shared" si="0"/>
        <v>1</v>
      </c>
      <c r="P176" s="115">
        <v>4</v>
      </c>
      <c r="Q176" s="116">
        <v>0</v>
      </c>
      <c r="R176" s="116">
        <v>0</v>
      </c>
      <c r="S176" s="83" t="s">
        <v>427</v>
      </c>
      <c r="U176" s="117"/>
    </row>
    <row r="177" spans="1:21" ht="63" customHeight="1">
      <c r="A177" s="83" t="s">
        <v>755</v>
      </c>
      <c r="B177" s="114" t="s">
        <v>756</v>
      </c>
      <c r="C177" s="115">
        <v>2</v>
      </c>
      <c r="D177" s="115">
        <v>2</v>
      </c>
      <c r="E177" s="78" t="s">
        <v>1088</v>
      </c>
      <c r="F177" s="98" t="s">
        <v>1097</v>
      </c>
      <c r="G177" s="115">
        <v>1</v>
      </c>
      <c r="H177" s="115">
        <v>0.5</v>
      </c>
      <c r="I177" s="115">
        <v>0</v>
      </c>
      <c r="J177" s="115">
        <v>0</v>
      </c>
      <c r="K177" s="114" t="s">
        <v>757</v>
      </c>
      <c r="L177" s="114" t="s">
        <v>753</v>
      </c>
      <c r="M177" s="114" t="s">
        <v>1089</v>
      </c>
      <c r="N177" s="114" t="s">
        <v>754</v>
      </c>
      <c r="O177" s="82">
        <f t="shared" si="0"/>
        <v>3</v>
      </c>
      <c r="P177" s="115">
        <v>6</v>
      </c>
      <c r="Q177" s="116">
        <v>0</v>
      </c>
      <c r="R177" s="116">
        <v>0</v>
      </c>
      <c r="S177" s="83" t="s">
        <v>644</v>
      </c>
      <c r="U177" s="117"/>
    </row>
    <row r="178" spans="1:21" ht="61.5" customHeight="1">
      <c r="A178" s="83" t="s">
        <v>755</v>
      </c>
      <c r="B178" s="114" t="s">
        <v>758</v>
      </c>
      <c r="C178" s="115">
        <v>2</v>
      </c>
      <c r="D178" s="115">
        <v>2</v>
      </c>
      <c r="E178" s="120" t="s">
        <v>381</v>
      </c>
      <c r="F178" s="98" t="s">
        <v>1097</v>
      </c>
      <c r="G178" s="115">
        <v>1</v>
      </c>
      <c r="H178" s="115">
        <v>0.5</v>
      </c>
      <c r="I178" s="115">
        <v>0</v>
      </c>
      <c r="J178" s="115">
        <v>0</v>
      </c>
      <c r="K178" s="114" t="s">
        <v>757</v>
      </c>
      <c r="L178" s="114" t="s">
        <v>753</v>
      </c>
      <c r="M178" s="114" t="s">
        <v>1089</v>
      </c>
      <c r="N178" s="114" t="s">
        <v>754</v>
      </c>
      <c r="O178" s="82">
        <f t="shared" si="0"/>
        <v>3</v>
      </c>
      <c r="P178" s="115">
        <v>6</v>
      </c>
      <c r="Q178" s="116">
        <v>0</v>
      </c>
      <c r="R178" s="116">
        <v>0</v>
      </c>
      <c r="S178" s="83" t="s">
        <v>644</v>
      </c>
      <c r="U178" s="117"/>
    </row>
    <row r="179" spans="1:21" ht="63.75" customHeight="1">
      <c r="A179" s="83" t="s">
        <v>759</v>
      </c>
      <c r="B179" s="114" t="s">
        <v>113</v>
      </c>
      <c r="C179" s="115">
        <v>3</v>
      </c>
      <c r="D179" s="115">
        <v>3</v>
      </c>
      <c r="E179" s="78" t="s">
        <v>1088</v>
      </c>
      <c r="F179" s="98" t="s">
        <v>392</v>
      </c>
      <c r="G179" s="115">
        <v>1</v>
      </c>
      <c r="H179" s="82">
        <f>1/3</f>
        <v>0.3333333333333333</v>
      </c>
      <c r="I179" s="115">
        <v>0</v>
      </c>
      <c r="J179" s="115">
        <v>0</v>
      </c>
      <c r="K179" s="114" t="s">
        <v>760</v>
      </c>
      <c r="L179" s="114" t="s">
        <v>644</v>
      </c>
      <c r="M179" s="114" t="s">
        <v>1089</v>
      </c>
      <c r="N179" s="114" t="s">
        <v>754</v>
      </c>
      <c r="O179" s="82">
        <f t="shared" si="0"/>
        <v>2</v>
      </c>
      <c r="P179" s="115">
        <v>6</v>
      </c>
      <c r="Q179" s="116">
        <v>0</v>
      </c>
      <c r="R179" s="116">
        <v>0</v>
      </c>
      <c r="S179" s="83" t="s">
        <v>644</v>
      </c>
      <c r="U179" s="117"/>
    </row>
    <row r="180" spans="1:21" ht="62.25" customHeight="1">
      <c r="A180" s="83" t="s">
        <v>759</v>
      </c>
      <c r="B180" s="114" t="s">
        <v>725</v>
      </c>
      <c r="C180" s="115">
        <v>3</v>
      </c>
      <c r="D180" s="115">
        <v>3</v>
      </c>
      <c r="E180" s="120" t="s">
        <v>1090</v>
      </c>
      <c r="F180" s="98" t="s">
        <v>392</v>
      </c>
      <c r="G180" s="115">
        <v>1</v>
      </c>
      <c r="H180" s="82">
        <f>1/3</f>
        <v>0.3333333333333333</v>
      </c>
      <c r="I180" s="115">
        <v>0</v>
      </c>
      <c r="J180" s="115">
        <v>0</v>
      </c>
      <c r="K180" s="114" t="s">
        <v>760</v>
      </c>
      <c r="L180" s="114" t="s">
        <v>644</v>
      </c>
      <c r="M180" s="114" t="s">
        <v>1089</v>
      </c>
      <c r="N180" s="114" t="s">
        <v>754</v>
      </c>
      <c r="O180" s="82">
        <f t="shared" si="0"/>
        <v>2</v>
      </c>
      <c r="P180" s="115">
        <v>6</v>
      </c>
      <c r="Q180" s="116">
        <v>0</v>
      </c>
      <c r="R180" s="116">
        <v>0</v>
      </c>
      <c r="S180" s="83" t="s">
        <v>644</v>
      </c>
      <c r="U180" s="117"/>
    </row>
    <row r="181" spans="1:21" ht="61.5" customHeight="1">
      <c r="A181" s="83" t="s">
        <v>759</v>
      </c>
      <c r="B181" s="114" t="s">
        <v>243</v>
      </c>
      <c r="C181" s="115">
        <v>3</v>
      </c>
      <c r="D181" s="115">
        <v>3</v>
      </c>
      <c r="E181" s="120" t="s">
        <v>381</v>
      </c>
      <c r="F181" s="98" t="s">
        <v>392</v>
      </c>
      <c r="G181" s="115">
        <v>1</v>
      </c>
      <c r="H181" s="82">
        <f>1/3</f>
        <v>0.3333333333333333</v>
      </c>
      <c r="I181" s="115">
        <v>0</v>
      </c>
      <c r="J181" s="115">
        <v>0</v>
      </c>
      <c r="K181" s="114" t="s">
        <v>760</v>
      </c>
      <c r="L181" s="114" t="s">
        <v>644</v>
      </c>
      <c r="M181" s="114" t="s">
        <v>1089</v>
      </c>
      <c r="N181" s="114" t="s">
        <v>754</v>
      </c>
      <c r="O181" s="82">
        <f t="shared" si="0"/>
        <v>2</v>
      </c>
      <c r="P181" s="115">
        <v>6</v>
      </c>
      <c r="Q181" s="116">
        <v>0</v>
      </c>
      <c r="R181" s="116">
        <v>0</v>
      </c>
      <c r="S181" s="83" t="s">
        <v>644</v>
      </c>
      <c r="U181" s="117"/>
    </row>
    <row r="182" spans="1:21" ht="51" customHeight="1">
      <c r="A182" s="83" t="s">
        <v>267</v>
      </c>
      <c r="B182" s="114" t="s">
        <v>66</v>
      </c>
      <c r="C182" s="115">
        <v>2</v>
      </c>
      <c r="D182" s="115">
        <v>1</v>
      </c>
      <c r="E182" s="78" t="s">
        <v>1088</v>
      </c>
      <c r="F182" s="98" t="s">
        <v>208</v>
      </c>
      <c r="G182" s="115">
        <v>0.5</v>
      </c>
      <c r="H182" s="115">
        <v>0.25</v>
      </c>
      <c r="I182" s="115">
        <v>0</v>
      </c>
      <c r="J182" s="115">
        <v>0</v>
      </c>
      <c r="K182" s="114" t="s">
        <v>268</v>
      </c>
      <c r="L182" s="114" t="s">
        <v>122</v>
      </c>
      <c r="M182" s="114" t="s">
        <v>1089</v>
      </c>
      <c r="N182" s="114" t="s">
        <v>754</v>
      </c>
      <c r="O182" s="82">
        <v>3</v>
      </c>
      <c r="P182" s="115">
        <v>3</v>
      </c>
      <c r="Q182" s="116">
        <v>0</v>
      </c>
      <c r="R182" s="116">
        <v>0</v>
      </c>
      <c r="S182" s="83" t="s">
        <v>427</v>
      </c>
      <c r="U182" s="117"/>
    </row>
    <row r="183" spans="1:21" ht="63" customHeight="1">
      <c r="A183" s="83" t="s">
        <v>269</v>
      </c>
      <c r="B183" s="114" t="s">
        <v>270</v>
      </c>
      <c r="C183" s="115">
        <v>1</v>
      </c>
      <c r="D183" s="115">
        <v>1</v>
      </c>
      <c r="E183" s="120" t="s">
        <v>1090</v>
      </c>
      <c r="F183" s="98" t="s">
        <v>1086</v>
      </c>
      <c r="G183" s="115">
        <v>1</v>
      </c>
      <c r="H183" s="115">
        <v>1</v>
      </c>
      <c r="I183" s="115">
        <v>0</v>
      </c>
      <c r="J183" s="115">
        <v>0</v>
      </c>
      <c r="K183" s="114" t="s">
        <v>760</v>
      </c>
      <c r="L183" s="114" t="s">
        <v>644</v>
      </c>
      <c r="M183" s="114" t="s">
        <v>1089</v>
      </c>
      <c r="N183" s="114" t="s">
        <v>754</v>
      </c>
      <c r="O183" s="82">
        <f t="shared" si="0"/>
        <v>6</v>
      </c>
      <c r="P183" s="115">
        <v>6</v>
      </c>
      <c r="Q183" s="116">
        <v>0</v>
      </c>
      <c r="R183" s="116">
        <v>0</v>
      </c>
      <c r="S183" s="83" t="s">
        <v>644</v>
      </c>
      <c r="U183" s="117"/>
    </row>
    <row r="184" spans="1:21" ht="64.5" customHeight="1">
      <c r="A184" s="83" t="s">
        <v>271</v>
      </c>
      <c r="B184" s="114" t="s">
        <v>440</v>
      </c>
      <c r="C184" s="115">
        <v>1</v>
      </c>
      <c r="D184" s="115">
        <v>1</v>
      </c>
      <c r="E184" s="78" t="s">
        <v>1088</v>
      </c>
      <c r="F184" s="98" t="s">
        <v>1087</v>
      </c>
      <c r="G184" s="115">
        <v>1</v>
      </c>
      <c r="H184" s="115">
        <v>1</v>
      </c>
      <c r="I184" s="115">
        <v>0</v>
      </c>
      <c r="J184" s="115">
        <v>0</v>
      </c>
      <c r="K184" s="114" t="s">
        <v>272</v>
      </c>
      <c r="L184" s="114" t="s">
        <v>273</v>
      </c>
      <c r="M184" s="114" t="s">
        <v>1089</v>
      </c>
      <c r="N184" s="114" t="s">
        <v>754</v>
      </c>
      <c r="O184" s="82">
        <f t="shared" si="0"/>
        <v>6</v>
      </c>
      <c r="P184" s="115">
        <v>6</v>
      </c>
      <c r="Q184" s="116">
        <v>0</v>
      </c>
      <c r="R184" s="116">
        <v>0</v>
      </c>
      <c r="S184" s="83" t="s">
        <v>644</v>
      </c>
      <c r="U184" s="117"/>
    </row>
    <row r="185" spans="1:21" ht="68.25" customHeight="1">
      <c r="A185" s="83" t="s">
        <v>274</v>
      </c>
      <c r="B185" s="114" t="s">
        <v>207</v>
      </c>
      <c r="C185" s="115">
        <v>2</v>
      </c>
      <c r="D185" s="115">
        <v>1</v>
      </c>
      <c r="E185" s="78" t="s">
        <v>1088</v>
      </c>
      <c r="F185" s="98" t="s">
        <v>1087</v>
      </c>
      <c r="G185" s="115">
        <v>0.5</v>
      </c>
      <c r="H185" s="115">
        <v>0.5</v>
      </c>
      <c r="I185" s="115">
        <v>0</v>
      </c>
      <c r="J185" s="115">
        <v>0</v>
      </c>
      <c r="K185" s="114" t="s">
        <v>275</v>
      </c>
      <c r="L185" s="114" t="s">
        <v>753</v>
      </c>
      <c r="M185" s="114" t="s">
        <v>1089</v>
      </c>
      <c r="N185" s="114" t="s">
        <v>754</v>
      </c>
      <c r="O185" s="82">
        <f t="shared" si="0"/>
        <v>3</v>
      </c>
      <c r="P185" s="115">
        <v>3</v>
      </c>
      <c r="Q185" s="116">
        <v>0</v>
      </c>
      <c r="R185" s="116">
        <v>0</v>
      </c>
      <c r="S185" s="83" t="s">
        <v>644</v>
      </c>
      <c r="U185" s="117"/>
    </row>
    <row r="186" spans="1:21" ht="68.25" customHeight="1">
      <c r="A186" s="83" t="s">
        <v>276</v>
      </c>
      <c r="B186" s="114" t="s">
        <v>101</v>
      </c>
      <c r="C186" s="115">
        <v>1</v>
      </c>
      <c r="D186" s="115">
        <v>1</v>
      </c>
      <c r="E186" s="78" t="s">
        <v>1088</v>
      </c>
      <c r="F186" s="98" t="s">
        <v>1086</v>
      </c>
      <c r="G186" s="115">
        <v>1</v>
      </c>
      <c r="H186" s="115">
        <v>0.5</v>
      </c>
      <c r="I186" s="115">
        <v>0</v>
      </c>
      <c r="J186" s="115">
        <v>0</v>
      </c>
      <c r="K186" s="114" t="s">
        <v>277</v>
      </c>
      <c r="L186" s="114" t="s">
        <v>753</v>
      </c>
      <c r="M186" s="114" t="s">
        <v>1089</v>
      </c>
      <c r="N186" s="114" t="s">
        <v>754</v>
      </c>
      <c r="O186" s="82">
        <f t="shared" si="0"/>
        <v>3</v>
      </c>
      <c r="P186" s="115">
        <v>6</v>
      </c>
      <c r="Q186" s="116">
        <v>0</v>
      </c>
      <c r="R186" s="116">
        <v>0</v>
      </c>
      <c r="S186" s="83" t="s">
        <v>427</v>
      </c>
      <c r="U186" s="117"/>
    </row>
    <row r="187" spans="1:21" ht="67.5" customHeight="1">
      <c r="A187" s="83" t="s">
        <v>278</v>
      </c>
      <c r="B187" s="114" t="s">
        <v>279</v>
      </c>
      <c r="C187" s="115">
        <v>2</v>
      </c>
      <c r="D187" s="115">
        <v>1</v>
      </c>
      <c r="E187" s="78" t="s">
        <v>1088</v>
      </c>
      <c r="F187" s="98" t="s">
        <v>185</v>
      </c>
      <c r="G187" s="115">
        <v>0.5</v>
      </c>
      <c r="H187" s="115">
        <v>0.5</v>
      </c>
      <c r="I187" s="115">
        <v>0</v>
      </c>
      <c r="J187" s="115">
        <v>0</v>
      </c>
      <c r="K187" s="114" t="s">
        <v>280</v>
      </c>
      <c r="L187" s="114" t="s">
        <v>644</v>
      </c>
      <c r="M187" s="114" t="s">
        <v>1089</v>
      </c>
      <c r="N187" s="114" t="s">
        <v>754</v>
      </c>
      <c r="O187" s="82">
        <f t="shared" si="0"/>
        <v>3</v>
      </c>
      <c r="P187" s="115">
        <v>3</v>
      </c>
      <c r="Q187" s="116">
        <v>0</v>
      </c>
      <c r="R187" s="116">
        <v>0</v>
      </c>
      <c r="S187" s="83" t="s">
        <v>644</v>
      </c>
      <c r="U187" s="117"/>
    </row>
    <row r="188" spans="1:21" ht="66" customHeight="1">
      <c r="A188" s="83" t="s">
        <v>383</v>
      </c>
      <c r="B188" s="114" t="s">
        <v>302</v>
      </c>
      <c r="C188" s="115">
        <v>2</v>
      </c>
      <c r="D188" s="115">
        <v>2</v>
      </c>
      <c r="E188" s="78" t="s">
        <v>1088</v>
      </c>
      <c r="F188" s="98" t="s">
        <v>392</v>
      </c>
      <c r="G188" s="115">
        <v>1</v>
      </c>
      <c r="H188" s="115">
        <v>0.5</v>
      </c>
      <c r="I188" s="115">
        <v>0</v>
      </c>
      <c r="J188" s="115">
        <v>0</v>
      </c>
      <c r="K188" s="114" t="s">
        <v>384</v>
      </c>
      <c r="L188" s="114" t="s">
        <v>385</v>
      </c>
      <c r="M188" s="114" t="s">
        <v>390</v>
      </c>
      <c r="N188" s="114" t="s">
        <v>754</v>
      </c>
      <c r="O188" s="82">
        <v>3</v>
      </c>
      <c r="P188" s="115">
        <v>6</v>
      </c>
      <c r="Q188" s="116">
        <v>0</v>
      </c>
      <c r="R188" s="116">
        <v>0</v>
      </c>
      <c r="S188" s="83" t="s">
        <v>644</v>
      </c>
      <c r="U188" s="117"/>
    </row>
    <row r="189" spans="1:21" ht="63.75" customHeight="1">
      <c r="A189" s="83" t="s">
        <v>383</v>
      </c>
      <c r="B189" s="114" t="s">
        <v>497</v>
      </c>
      <c r="C189" s="115">
        <v>2</v>
      </c>
      <c r="D189" s="115">
        <v>2</v>
      </c>
      <c r="E189" s="120" t="s">
        <v>1090</v>
      </c>
      <c r="F189" s="98" t="s">
        <v>392</v>
      </c>
      <c r="G189" s="115">
        <v>1</v>
      </c>
      <c r="H189" s="115">
        <v>0.5</v>
      </c>
      <c r="I189" s="115">
        <v>0</v>
      </c>
      <c r="J189" s="115">
        <v>0</v>
      </c>
      <c r="K189" s="114" t="s">
        <v>384</v>
      </c>
      <c r="L189" s="114" t="s">
        <v>385</v>
      </c>
      <c r="M189" s="114" t="s">
        <v>390</v>
      </c>
      <c r="N189" s="114" t="s">
        <v>754</v>
      </c>
      <c r="O189" s="82">
        <v>3</v>
      </c>
      <c r="P189" s="115">
        <v>6</v>
      </c>
      <c r="Q189" s="116">
        <v>0</v>
      </c>
      <c r="R189" s="116">
        <v>0</v>
      </c>
      <c r="S189" s="83" t="s">
        <v>644</v>
      </c>
      <c r="U189" s="117"/>
    </row>
    <row r="190" spans="1:21" ht="66" customHeight="1">
      <c r="A190" s="83" t="s">
        <v>386</v>
      </c>
      <c r="B190" s="114" t="s">
        <v>53</v>
      </c>
      <c r="C190" s="115">
        <v>3</v>
      </c>
      <c r="D190" s="115">
        <v>2</v>
      </c>
      <c r="E190" s="78" t="s">
        <v>1088</v>
      </c>
      <c r="F190" s="98" t="s">
        <v>185</v>
      </c>
      <c r="G190" s="115">
        <v>0.667</v>
      </c>
      <c r="H190" s="82">
        <f>1/6</f>
        <v>0.16666666666666666</v>
      </c>
      <c r="I190" s="115" t="s">
        <v>387</v>
      </c>
      <c r="J190" s="115">
        <v>0</v>
      </c>
      <c r="K190" s="114" t="s">
        <v>268</v>
      </c>
      <c r="L190" s="114" t="s">
        <v>122</v>
      </c>
      <c r="M190" s="114" t="s">
        <v>1089</v>
      </c>
      <c r="N190" s="114" t="s">
        <v>754</v>
      </c>
      <c r="O190" s="82">
        <v>1.33</v>
      </c>
      <c r="P190" s="115">
        <v>4</v>
      </c>
      <c r="Q190" s="116">
        <v>0</v>
      </c>
      <c r="R190" s="116">
        <v>0</v>
      </c>
      <c r="S190" s="83" t="s">
        <v>427</v>
      </c>
      <c r="T190" s="136"/>
      <c r="U190" s="117"/>
    </row>
    <row r="191" spans="1:21" ht="65.25" customHeight="1">
      <c r="A191" s="83" t="s">
        <v>386</v>
      </c>
      <c r="B191" s="114" t="s">
        <v>259</v>
      </c>
      <c r="C191" s="115">
        <v>3</v>
      </c>
      <c r="D191" s="115">
        <v>2</v>
      </c>
      <c r="E191" s="78" t="s">
        <v>1088</v>
      </c>
      <c r="F191" s="98" t="s">
        <v>185</v>
      </c>
      <c r="G191" s="115">
        <v>0.667</v>
      </c>
      <c r="H191" s="115">
        <f>1/3</f>
        <v>0.3333333333333333</v>
      </c>
      <c r="I191" s="115">
        <v>0</v>
      </c>
      <c r="J191" s="115">
        <v>0</v>
      </c>
      <c r="K191" s="114" t="s">
        <v>268</v>
      </c>
      <c r="L191" s="114" t="s">
        <v>122</v>
      </c>
      <c r="M191" s="114" t="s">
        <v>1089</v>
      </c>
      <c r="N191" s="114" t="s">
        <v>754</v>
      </c>
      <c r="O191" s="82">
        <v>2.67</v>
      </c>
      <c r="P191" s="115">
        <v>4</v>
      </c>
      <c r="Q191" s="116">
        <v>0</v>
      </c>
      <c r="R191" s="116">
        <v>0</v>
      </c>
      <c r="S191" s="83" t="s">
        <v>427</v>
      </c>
      <c r="U191" s="117"/>
    </row>
    <row r="192" spans="1:21" ht="61.5" customHeight="1">
      <c r="A192" s="83" t="s">
        <v>388</v>
      </c>
      <c r="B192" s="114" t="s">
        <v>626</v>
      </c>
      <c r="C192" s="115">
        <v>2</v>
      </c>
      <c r="D192" s="115">
        <v>2</v>
      </c>
      <c r="E192" s="120" t="s">
        <v>380</v>
      </c>
      <c r="F192" s="98" t="s">
        <v>1087</v>
      </c>
      <c r="G192" s="115">
        <v>1</v>
      </c>
      <c r="H192" s="115">
        <v>0.5</v>
      </c>
      <c r="I192" s="115">
        <v>0</v>
      </c>
      <c r="J192" s="115">
        <v>0</v>
      </c>
      <c r="K192" s="114" t="s">
        <v>585</v>
      </c>
      <c r="L192" s="114" t="s">
        <v>644</v>
      </c>
      <c r="M192" s="114" t="s">
        <v>1089</v>
      </c>
      <c r="N192" s="114" t="s">
        <v>754</v>
      </c>
      <c r="O192" s="82">
        <f t="shared" si="0"/>
        <v>3</v>
      </c>
      <c r="P192" s="115">
        <v>6</v>
      </c>
      <c r="Q192" s="116">
        <v>0</v>
      </c>
      <c r="R192" s="116">
        <v>0</v>
      </c>
      <c r="S192" s="83" t="s">
        <v>644</v>
      </c>
      <c r="U192" s="117"/>
    </row>
    <row r="193" spans="1:21" ht="60.75" customHeight="1">
      <c r="A193" s="83" t="s">
        <v>388</v>
      </c>
      <c r="B193" s="114" t="s">
        <v>494</v>
      </c>
      <c r="C193" s="115">
        <v>2</v>
      </c>
      <c r="D193" s="115">
        <v>2</v>
      </c>
      <c r="E193" s="78" t="s">
        <v>1088</v>
      </c>
      <c r="F193" s="98" t="s">
        <v>1087</v>
      </c>
      <c r="G193" s="115">
        <v>1</v>
      </c>
      <c r="H193" s="115">
        <v>0.5</v>
      </c>
      <c r="I193" s="115">
        <v>0</v>
      </c>
      <c r="J193" s="115">
        <v>0</v>
      </c>
      <c r="K193" s="114" t="s">
        <v>585</v>
      </c>
      <c r="L193" s="114" t="s">
        <v>644</v>
      </c>
      <c r="M193" s="114" t="s">
        <v>1089</v>
      </c>
      <c r="N193" s="114" t="s">
        <v>754</v>
      </c>
      <c r="O193" s="82">
        <f t="shared" si="0"/>
        <v>3</v>
      </c>
      <c r="P193" s="115">
        <v>6</v>
      </c>
      <c r="Q193" s="116">
        <v>0</v>
      </c>
      <c r="R193" s="116">
        <v>0</v>
      </c>
      <c r="S193" s="83" t="s">
        <v>644</v>
      </c>
      <c r="U193" s="117"/>
    </row>
    <row r="194" spans="1:21" ht="61.5" customHeight="1">
      <c r="A194" s="83" t="s">
        <v>282</v>
      </c>
      <c r="B194" s="114" t="s">
        <v>283</v>
      </c>
      <c r="C194" s="115">
        <v>3</v>
      </c>
      <c r="D194" s="115">
        <v>2</v>
      </c>
      <c r="E194" s="78" t="s">
        <v>1088</v>
      </c>
      <c r="F194" s="98" t="s">
        <v>1086</v>
      </c>
      <c r="G194" s="115">
        <v>0.667</v>
      </c>
      <c r="H194" s="115">
        <f>1/6</f>
        <v>0.16666666666666666</v>
      </c>
      <c r="I194" s="115">
        <v>0</v>
      </c>
      <c r="J194" s="115">
        <v>0</v>
      </c>
      <c r="K194" s="114" t="s">
        <v>284</v>
      </c>
      <c r="L194" s="114" t="s">
        <v>644</v>
      </c>
      <c r="M194" s="114" t="s">
        <v>390</v>
      </c>
      <c r="N194" s="114" t="s">
        <v>285</v>
      </c>
      <c r="O194" s="82">
        <v>0.83</v>
      </c>
      <c r="P194" s="115">
        <v>3.33</v>
      </c>
      <c r="Q194" s="116">
        <v>0</v>
      </c>
      <c r="R194" s="116">
        <v>0</v>
      </c>
      <c r="S194" s="83" t="s">
        <v>427</v>
      </c>
      <c r="U194" s="117"/>
    </row>
    <row r="195" spans="1:21" ht="61.5" customHeight="1">
      <c r="A195" s="83" t="s">
        <v>282</v>
      </c>
      <c r="B195" s="114" t="s">
        <v>286</v>
      </c>
      <c r="C195" s="115">
        <v>3</v>
      </c>
      <c r="D195" s="115">
        <v>2</v>
      </c>
      <c r="E195" s="120" t="s">
        <v>379</v>
      </c>
      <c r="F195" s="98" t="s">
        <v>1086</v>
      </c>
      <c r="G195" s="115">
        <v>0.667</v>
      </c>
      <c r="H195" s="115">
        <v>0.33</v>
      </c>
      <c r="I195" s="115">
        <v>0</v>
      </c>
      <c r="J195" s="115">
        <v>0</v>
      </c>
      <c r="K195" s="114" t="s">
        <v>284</v>
      </c>
      <c r="L195" s="114" t="s">
        <v>644</v>
      </c>
      <c r="M195" s="114" t="s">
        <v>390</v>
      </c>
      <c r="N195" s="114" t="s">
        <v>285</v>
      </c>
      <c r="O195" s="82">
        <v>1.67</v>
      </c>
      <c r="P195" s="115">
        <v>3.33</v>
      </c>
      <c r="Q195" s="116">
        <v>0</v>
      </c>
      <c r="R195" s="116">
        <v>0</v>
      </c>
      <c r="S195" s="83" t="s">
        <v>427</v>
      </c>
      <c r="U195" s="117"/>
    </row>
    <row r="196" spans="1:21" ht="61.5" customHeight="1">
      <c r="A196" s="83" t="s">
        <v>287</v>
      </c>
      <c r="B196" s="114" t="s">
        <v>756</v>
      </c>
      <c r="C196" s="115">
        <v>3</v>
      </c>
      <c r="D196" s="115">
        <v>3</v>
      </c>
      <c r="E196" s="78" t="s">
        <v>1088</v>
      </c>
      <c r="F196" s="98" t="s">
        <v>1097</v>
      </c>
      <c r="G196" s="115">
        <v>1</v>
      </c>
      <c r="H196" s="115">
        <v>0.33</v>
      </c>
      <c r="I196" s="115">
        <v>0</v>
      </c>
      <c r="J196" s="115">
        <v>0</v>
      </c>
      <c r="K196" s="114" t="s">
        <v>288</v>
      </c>
      <c r="L196" s="114" t="s">
        <v>644</v>
      </c>
      <c r="M196" s="114" t="s">
        <v>1089</v>
      </c>
      <c r="N196" s="114" t="s">
        <v>285</v>
      </c>
      <c r="O196" s="82">
        <v>1.6666</v>
      </c>
      <c r="P196" s="115">
        <v>5</v>
      </c>
      <c r="Q196" s="116">
        <v>0</v>
      </c>
      <c r="R196" s="116">
        <v>0</v>
      </c>
      <c r="S196" s="83" t="s">
        <v>644</v>
      </c>
      <c r="U196" s="117"/>
    </row>
    <row r="197" spans="1:21" ht="63" customHeight="1">
      <c r="A197" s="83" t="s">
        <v>287</v>
      </c>
      <c r="B197" s="114" t="s">
        <v>289</v>
      </c>
      <c r="C197" s="115">
        <v>3</v>
      </c>
      <c r="D197" s="115">
        <v>3</v>
      </c>
      <c r="E197" s="120" t="s">
        <v>381</v>
      </c>
      <c r="F197" s="98" t="s">
        <v>1097</v>
      </c>
      <c r="G197" s="115">
        <v>1</v>
      </c>
      <c r="H197" s="115">
        <v>0.33</v>
      </c>
      <c r="I197" s="115">
        <v>0</v>
      </c>
      <c r="J197" s="115">
        <v>0</v>
      </c>
      <c r="K197" s="114" t="s">
        <v>288</v>
      </c>
      <c r="L197" s="114" t="s">
        <v>644</v>
      </c>
      <c r="M197" s="114" t="s">
        <v>1089</v>
      </c>
      <c r="N197" s="114" t="s">
        <v>285</v>
      </c>
      <c r="O197" s="82">
        <v>1.6666</v>
      </c>
      <c r="P197" s="115">
        <v>5</v>
      </c>
      <c r="Q197" s="116">
        <v>0</v>
      </c>
      <c r="R197" s="116">
        <v>0</v>
      </c>
      <c r="S197" s="137"/>
      <c r="U197" s="117"/>
    </row>
    <row r="198" spans="1:21" ht="63" customHeight="1">
      <c r="A198" s="83" t="s">
        <v>287</v>
      </c>
      <c r="B198" s="114" t="s">
        <v>290</v>
      </c>
      <c r="C198" s="115">
        <v>3</v>
      </c>
      <c r="D198" s="115">
        <v>3</v>
      </c>
      <c r="E198" s="120" t="s">
        <v>1096</v>
      </c>
      <c r="F198" s="98" t="s">
        <v>1097</v>
      </c>
      <c r="G198" s="115">
        <v>1</v>
      </c>
      <c r="H198" s="115">
        <v>0.33</v>
      </c>
      <c r="I198" s="115">
        <v>0</v>
      </c>
      <c r="J198" s="115">
        <v>0</v>
      </c>
      <c r="K198" s="114" t="s">
        <v>288</v>
      </c>
      <c r="L198" s="114" t="s">
        <v>644</v>
      </c>
      <c r="M198" s="114" t="s">
        <v>1089</v>
      </c>
      <c r="N198" s="114" t="s">
        <v>285</v>
      </c>
      <c r="O198" s="82">
        <v>1.6666</v>
      </c>
      <c r="P198" s="115">
        <v>5</v>
      </c>
      <c r="Q198" s="116">
        <v>0</v>
      </c>
      <c r="R198" s="116">
        <v>0</v>
      </c>
      <c r="S198" s="83"/>
      <c r="U198" s="117"/>
    </row>
    <row r="199" spans="1:21" ht="65.25" customHeight="1">
      <c r="A199" s="83" t="s">
        <v>291</v>
      </c>
      <c r="B199" s="114" t="s">
        <v>113</v>
      </c>
      <c r="C199" s="115">
        <v>5</v>
      </c>
      <c r="D199" s="115">
        <v>1</v>
      </c>
      <c r="E199" s="78" t="s">
        <v>1088</v>
      </c>
      <c r="F199" s="98" t="s">
        <v>392</v>
      </c>
      <c r="G199" s="115">
        <v>0.2</v>
      </c>
      <c r="H199" s="115">
        <v>0.2</v>
      </c>
      <c r="I199" s="115">
        <v>0</v>
      </c>
      <c r="J199" s="115">
        <v>0</v>
      </c>
      <c r="K199" s="114" t="s">
        <v>292</v>
      </c>
      <c r="L199" s="114" t="s">
        <v>644</v>
      </c>
      <c r="M199" s="114" t="s">
        <v>688</v>
      </c>
      <c r="N199" s="114" t="s">
        <v>285</v>
      </c>
      <c r="O199" s="82">
        <f>5*H199</f>
        <v>1</v>
      </c>
      <c r="P199" s="115">
        <v>1</v>
      </c>
      <c r="Q199" s="116">
        <v>0</v>
      </c>
      <c r="R199" s="116">
        <v>0</v>
      </c>
      <c r="S199" s="83" t="s">
        <v>644</v>
      </c>
      <c r="U199" s="117"/>
    </row>
    <row r="200" spans="1:21" ht="61.5" customHeight="1">
      <c r="A200" s="83" t="s">
        <v>293</v>
      </c>
      <c r="B200" s="114" t="s">
        <v>128</v>
      </c>
      <c r="C200" s="115">
        <v>1</v>
      </c>
      <c r="D200" s="115">
        <v>1</v>
      </c>
      <c r="E200" s="120" t="s">
        <v>1090</v>
      </c>
      <c r="F200" s="98" t="s">
        <v>1087</v>
      </c>
      <c r="G200" s="115">
        <v>1</v>
      </c>
      <c r="H200" s="115">
        <v>1</v>
      </c>
      <c r="I200" s="115">
        <v>0</v>
      </c>
      <c r="J200" s="115">
        <v>0</v>
      </c>
      <c r="K200" s="114" t="s">
        <v>294</v>
      </c>
      <c r="L200" s="114" t="s">
        <v>644</v>
      </c>
      <c r="M200" s="114" t="s">
        <v>1089</v>
      </c>
      <c r="N200" s="114" t="s">
        <v>285</v>
      </c>
      <c r="O200" s="82">
        <v>6</v>
      </c>
      <c r="P200" s="115">
        <v>5</v>
      </c>
      <c r="Q200" s="116">
        <v>0</v>
      </c>
      <c r="R200" s="116">
        <v>0</v>
      </c>
      <c r="S200" s="83" t="s">
        <v>644</v>
      </c>
      <c r="U200" s="117"/>
    </row>
    <row r="201" spans="1:21" ht="68.25" customHeight="1">
      <c r="A201" s="83" t="s">
        <v>393</v>
      </c>
      <c r="B201" s="114" t="s">
        <v>131</v>
      </c>
      <c r="C201" s="115">
        <v>2</v>
      </c>
      <c r="D201" s="115">
        <v>2</v>
      </c>
      <c r="E201" s="78" t="s">
        <v>1088</v>
      </c>
      <c r="F201" s="98" t="s">
        <v>392</v>
      </c>
      <c r="G201" s="115">
        <v>1</v>
      </c>
      <c r="H201" s="115">
        <v>0.5</v>
      </c>
      <c r="I201" s="115">
        <v>0</v>
      </c>
      <c r="J201" s="115">
        <v>0</v>
      </c>
      <c r="K201" s="114" t="s">
        <v>394</v>
      </c>
      <c r="L201" s="114" t="s">
        <v>395</v>
      </c>
      <c r="M201" s="114" t="s">
        <v>1089</v>
      </c>
      <c r="N201" s="114" t="s">
        <v>634</v>
      </c>
      <c r="O201" s="82">
        <f aca="true" t="shared" si="1" ref="O201:O206">5*H201</f>
        <v>2.5</v>
      </c>
      <c r="P201" s="115">
        <v>5</v>
      </c>
      <c r="Q201" s="116">
        <v>0</v>
      </c>
      <c r="R201" s="116">
        <v>0</v>
      </c>
      <c r="S201" s="83" t="s">
        <v>644</v>
      </c>
      <c r="U201" s="117"/>
    </row>
    <row r="202" spans="1:21" ht="66" customHeight="1">
      <c r="A202" s="83" t="s">
        <v>393</v>
      </c>
      <c r="B202" s="114" t="s">
        <v>396</v>
      </c>
      <c r="C202" s="115">
        <v>2</v>
      </c>
      <c r="D202" s="115">
        <v>2</v>
      </c>
      <c r="E202" s="120" t="s">
        <v>1096</v>
      </c>
      <c r="F202" s="98" t="s">
        <v>1097</v>
      </c>
      <c r="G202" s="115">
        <v>1</v>
      </c>
      <c r="H202" s="115">
        <v>0.5</v>
      </c>
      <c r="I202" s="115">
        <v>0</v>
      </c>
      <c r="J202" s="115">
        <v>0</v>
      </c>
      <c r="K202" s="114" t="s">
        <v>394</v>
      </c>
      <c r="L202" s="114" t="s">
        <v>395</v>
      </c>
      <c r="M202" s="114" t="s">
        <v>1089</v>
      </c>
      <c r="N202" s="114" t="s">
        <v>285</v>
      </c>
      <c r="O202" s="82">
        <f t="shared" si="1"/>
        <v>2.5</v>
      </c>
      <c r="P202" s="115">
        <v>5</v>
      </c>
      <c r="Q202" s="116">
        <v>0</v>
      </c>
      <c r="R202" s="116">
        <v>0</v>
      </c>
      <c r="S202" s="83" t="s">
        <v>644</v>
      </c>
      <c r="U202" s="117"/>
    </row>
    <row r="203" spans="1:21" ht="60.75" customHeight="1">
      <c r="A203" s="83" t="s">
        <v>397</v>
      </c>
      <c r="B203" s="114" t="s">
        <v>398</v>
      </c>
      <c r="C203" s="115">
        <v>1</v>
      </c>
      <c r="D203" s="115">
        <v>1</v>
      </c>
      <c r="E203" s="120" t="s">
        <v>381</v>
      </c>
      <c r="F203" s="98" t="s">
        <v>1097</v>
      </c>
      <c r="G203" s="115">
        <v>1</v>
      </c>
      <c r="H203" s="115">
        <v>1</v>
      </c>
      <c r="I203" s="115">
        <v>0</v>
      </c>
      <c r="J203" s="115">
        <v>0</v>
      </c>
      <c r="K203" s="114" t="s">
        <v>394</v>
      </c>
      <c r="L203" s="114" t="s">
        <v>395</v>
      </c>
      <c r="M203" s="114" t="s">
        <v>1089</v>
      </c>
      <c r="N203" s="114" t="s">
        <v>285</v>
      </c>
      <c r="O203" s="82">
        <f t="shared" si="1"/>
        <v>5</v>
      </c>
      <c r="P203" s="115">
        <v>5</v>
      </c>
      <c r="Q203" s="116">
        <v>0</v>
      </c>
      <c r="R203" s="116">
        <v>0</v>
      </c>
      <c r="S203" s="83" t="s">
        <v>644</v>
      </c>
      <c r="U203" s="117"/>
    </row>
    <row r="204" spans="1:19" ht="62.25" customHeight="1">
      <c r="A204" s="83" t="s">
        <v>399</v>
      </c>
      <c r="B204" s="114" t="s">
        <v>239</v>
      </c>
      <c r="C204" s="115">
        <v>1</v>
      </c>
      <c r="D204" s="115">
        <v>1</v>
      </c>
      <c r="E204" s="78" t="s">
        <v>1088</v>
      </c>
      <c r="F204" s="98" t="s">
        <v>1086</v>
      </c>
      <c r="G204" s="115">
        <v>1</v>
      </c>
      <c r="H204" s="115">
        <v>1</v>
      </c>
      <c r="I204" s="115">
        <v>0</v>
      </c>
      <c r="J204" s="115">
        <v>0</v>
      </c>
      <c r="K204" s="114" t="s">
        <v>394</v>
      </c>
      <c r="L204" s="114" t="s">
        <v>395</v>
      </c>
      <c r="M204" s="114" t="s">
        <v>1089</v>
      </c>
      <c r="N204" s="114" t="s">
        <v>285</v>
      </c>
      <c r="O204" s="82">
        <f t="shared" si="1"/>
        <v>5</v>
      </c>
      <c r="P204" s="115">
        <v>5</v>
      </c>
      <c r="Q204" s="116">
        <v>0</v>
      </c>
      <c r="R204" s="116">
        <v>0</v>
      </c>
      <c r="S204" s="83" t="s">
        <v>644</v>
      </c>
    </row>
    <row r="205" spans="1:19" ht="63.75" customHeight="1">
      <c r="A205" s="83" t="s">
        <v>400</v>
      </c>
      <c r="B205" s="114" t="s">
        <v>401</v>
      </c>
      <c r="C205" s="115">
        <v>1</v>
      </c>
      <c r="D205" s="115">
        <v>1</v>
      </c>
      <c r="E205" s="138" t="s">
        <v>379</v>
      </c>
      <c r="F205" s="138" t="s">
        <v>1087</v>
      </c>
      <c r="G205" s="115">
        <v>1</v>
      </c>
      <c r="H205" s="115">
        <v>1</v>
      </c>
      <c r="I205" s="115">
        <v>0</v>
      </c>
      <c r="J205" s="115">
        <v>0</v>
      </c>
      <c r="K205" s="114" t="s">
        <v>402</v>
      </c>
      <c r="L205" s="114" t="s">
        <v>644</v>
      </c>
      <c r="M205" s="114" t="s">
        <v>1089</v>
      </c>
      <c r="N205" s="114" t="s">
        <v>285</v>
      </c>
      <c r="O205" s="82">
        <f t="shared" si="1"/>
        <v>5</v>
      </c>
      <c r="P205" s="115">
        <v>5</v>
      </c>
      <c r="Q205" s="116">
        <v>0</v>
      </c>
      <c r="R205" s="116">
        <v>0</v>
      </c>
      <c r="S205" s="83" t="s">
        <v>644</v>
      </c>
    </row>
    <row r="206" spans="1:19" ht="69.75" customHeight="1">
      <c r="A206" s="83" t="s">
        <v>403</v>
      </c>
      <c r="B206" s="114" t="s">
        <v>404</v>
      </c>
      <c r="C206" s="115">
        <v>2</v>
      </c>
      <c r="D206" s="115">
        <v>1</v>
      </c>
      <c r="E206" s="120" t="s">
        <v>391</v>
      </c>
      <c r="F206" s="98" t="s">
        <v>1097</v>
      </c>
      <c r="G206" s="115">
        <v>0.5</v>
      </c>
      <c r="H206" s="115">
        <v>0.5</v>
      </c>
      <c r="I206" s="115">
        <v>0</v>
      </c>
      <c r="J206" s="115">
        <v>0</v>
      </c>
      <c r="K206" s="114" t="s">
        <v>450</v>
      </c>
      <c r="L206" s="114" t="s">
        <v>644</v>
      </c>
      <c r="M206" s="114" t="s">
        <v>1089</v>
      </c>
      <c r="N206" s="114" t="s">
        <v>285</v>
      </c>
      <c r="O206" s="82">
        <f t="shared" si="1"/>
        <v>2.5</v>
      </c>
      <c r="P206" s="115">
        <v>2.5</v>
      </c>
      <c r="Q206" s="116">
        <v>0</v>
      </c>
      <c r="R206" s="116">
        <v>0</v>
      </c>
      <c r="S206" s="83" t="s">
        <v>405</v>
      </c>
    </row>
    <row r="207" spans="1:21" ht="64.5" customHeight="1">
      <c r="A207" s="125" t="s">
        <v>406</v>
      </c>
      <c r="B207" s="126" t="s">
        <v>404</v>
      </c>
      <c r="C207" s="127">
        <v>1</v>
      </c>
      <c r="D207" s="127">
        <v>1</v>
      </c>
      <c r="E207" s="134" t="s">
        <v>391</v>
      </c>
      <c r="F207" s="129" t="s">
        <v>1097</v>
      </c>
      <c r="G207" s="127">
        <v>1</v>
      </c>
      <c r="H207" s="127">
        <v>1</v>
      </c>
      <c r="I207" s="127">
        <v>0</v>
      </c>
      <c r="J207" s="127">
        <v>0</v>
      </c>
      <c r="K207" s="126" t="s">
        <v>407</v>
      </c>
      <c r="L207" s="126" t="s">
        <v>644</v>
      </c>
      <c r="M207" s="126" t="s">
        <v>1089</v>
      </c>
      <c r="N207" s="126"/>
      <c r="O207" s="131">
        <v>0</v>
      </c>
      <c r="P207" s="127">
        <v>5</v>
      </c>
      <c r="Q207" s="127">
        <v>0</v>
      </c>
      <c r="R207" s="127">
        <v>0</v>
      </c>
      <c r="S207" s="126" t="s">
        <v>644</v>
      </c>
      <c r="T207" s="135"/>
      <c r="U207" s="135"/>
    </row>
    <row r="208" spans="1:19" ht="66.75" customHeight="1">
      <c r="A208" s="83" t="s">
        <v>432</v>
      </c>
      <c r="B208" s="114" t="s">
        <v>404</v>
      </c>
      <c r="C208" s="115">
        <v>2</v>
      </c>
      <c r="D208" s="115">
        <v>2</v>
      </c>
      <c r="E208" s="120" t="s">
        <v>391</v>
      </c>
      <c r="F208" s="98" t="s">
        <v>1097</v>
      </c>
      <c r="G208" s="115">
        <v>1</v>
      </c>
      <c r="H208" s="115">
        <v>0.25</v>
      </c>
      <c r="I208" s="115">
        <v>0</v>
      </c>
      <c r="J208" s="115">
        <v>0</v>
      </c>
      <c r="K208" s="114" t="s">
        <v>433</v>
      </c>
      <c r="L208" s="114" t="s">
        <v>644</v>
      </c>
      <c r="M208" s="114" t="s">
        <v>1089</v>
      </c>
      <c r="N208" s="114" t="s">
        <v>285</v>
      </c>
      <c r="O208" s="82">
        <v>2.5</v>
      </c>
      <c r="P208" s="115">
        <v>5</v>
      </c>
      <c r="Q208" s="116">
        <v>0</v>
      </c>
      <c r="R208" s="116">
        <v>0</v>
      </c>
      <c r="S208" s="83" t="s">
        <v>427</v>
      </c>
    </row>
    <row r="209" spans="1:19" ht="63" customHeight="1">
      <c r="A209" s="83" t="s">
        <v>432</v>
      </c>
      <c r="B209" s="114" t="s">
        <v>434</v>
      </c>
      <c r="C209" s="115">
        <v>2</v>
      </c>
      <c r="D209" s="115">
        <v>2</v>
      </c>
      <c r="E209" s="120" t="s">
        <v>379</v>
      </c>
      <c r="F209" s="98" t="s">
        <v>1097</v>
      </c>
      <c r="G209" s="115">
        <v>1</v>
      </c>
      <c r="H209" s="115">
        <v>0.25</v>
      </c>
      <c r="I209" s="115">
        <v>0</v>
      </c>
      <c r="J209" s="115">
        <v>0</v>
      </c>
      <c r="K209" s="114" t="s">
        <v>433</v>
      </c>
      <c r="L209" s="114" t="s">
        <v>644</v>
      </c>
      <c r="M209" s="114" t="s">
        <v>1089</v>
      </c>
      <c r="N209" s="114" t="s">
        <v>285</v>
      </c>
      <c r="O209" s="82">
        <v>2.5</v>
      </c>
      <c r="P209" s="115">
        <v>5</v>
      </c>
      <c r="Q209" s="116">
        <v>0</v>
      </c>
      <c r="R209" s="116">
        <v>0</v>
      </c>
      <c r="S209" s="83" t="s">
        <v>427</v>
      </c>
    </row>
    <row r="210" spans="1:19" ht="61.5" customHeight="1">
      <c r="A210" s="83" t="s">
        <v>435</v>
      </c>
      <c r="B210" s="114" t="s">
        <v>404</v>
      </c>
      <c r="C210" s="115">
        <v>2</v>
      </c>
      <c r="D210" s="115">
        <v>1</v>
      </c>
      <c r="E210" s="120" t="s">
        <v>391</v>
      </c>
      <c r="F210" s="98" t="s">
        <v>1097</v>
      </c>
      <c r="G210" s="115">
        <v>0.5</v>
      </c>
      <c r="H210" s="115">
        <v>0.5</v>
      </c>
      <c r="I210" s="115">
        <v>0</v>
      </c>
      <c r="J210" s="115">
        <v>0</v>
      </c>
      <c r="K210" s="114" t="s">
        <v>402</v>
      </c>
      <c r="L210" s="114" t="s">
        <v>644</v>
      </c>
      <c r="M210" s="114" t="s">
        <v>1089</v>
      </c>
      <c r="N210" s="114" t="s">
        <v>285</v>
      </c>
      <c r="O210" s="82">
        <f>5*H210</f>
        <v>2.5</v>
      </c>
      <c r="P210" s="115">
        <v>2.5</v>
      </c>
      <c r="Q210" s="116">
        <v>0</v>
      </c>
      <c r="R210" s="116">
        <v>0</v>
      </c>
      <c r="S210" s="83" t="s">
        <v>644</v>
      </c>
    </row>
    <row r="211" spans="1:19" ht="63" customHeight="1">
      <c r="A211" s="83" t="s">
        <v>436</v>
      </c>
      <c r="B211" s="114" t="s">
        <v>437</v>
      </c>
      <c r="C211" s="115">
        <v>2</v>
      </c>
      <c r="D211" s="115">
        <v>2</v>
      </c>
      <c r="E211" s="120" t="s">
        <v>1090</v>
      </c>
      <c r="F211" s="98" t="s">
        <v>208</v>
      </c>
      <c r="G211" s="115">
        <v>1</v>
      </c>
      <c r="H211" s="115">
        <v>0.5</v>
      </c>
      <c r="I211" s="115">
        <v>0</v>
      </c>
      <c r="J211" s="115">
        <v>0</v>
      </c>
      <c r="K211" s="114" t="s">
        <v>438</v>
      </c>
      <c r="L211" s="114" t="s">
        <v>644</v>
      </c>
      <c r="M211" s="114" t="s">
        <v>1089</v>
      </c>
      <c r="N211" s="114" t="s">
        <v>285</v>
      </c>
      <c r="O211" s="82">
        <f>5*H211</f>
        <v>2.5</v>
      </c>
      <c r="P211" s="115">
        <v>5</v>
      </c>
      <c r="Q211" s="116">
        <v>0</v>
      </c>
      <c r="R211" s="116">
        <v>0</v>
      </c>
      <c r="S211" s="83" t="s">
        <v>644</v>
      </c>
    </row>
    <row r="212" spans="1:19" ht="64.5" customHeight="1">
      <c r="A212" s="83" t="s">
        <v>436</v>
      </c>
      <c r="B212" s="114" t="s">
        <v>827</v>
      </c>
      <c r="C212" s="115">
        <v>2</v>
      </c>
      <c r="D212" s="115">
        <v>2</v>
      </c>
      <c r="E212" s="120" t="s">
        <v>379</v>
      </c>
      <c r="F212" s="98" t="s">
        <v>208</v>
      </c>
      <c r="G212" s="115">
        <v>1</v>
      </c>
      <c r="H212" s="115">
        <v>0.5</v>
      </c>
      <c r="I212" s="115">
        <v>0</v>
      </c>
      <c r="J212" s="115">
        <v>0</v>
      </c>
      <c r="K212" s="114" t="s">
        <v>438</v>
      </c>
      <c r="L212" s="114" t="s">
        <v>644</v>
      </c>
      <c r="M212" s="114" t="s">
        <v>1089</v>
      </c>
      <c r="N212" s="114" t="s">
        <v>285</v>
      </c>
      <c r="O212" s="82">
        <f>5*H212</f>
        <v>2.5</v>
      </c>
      <c r="P212" s="115">
        <v>5</v>
      </c>
      <c r="Q212" s="116">
        <v>0</v>
      </c>
      <c r="R212" s="116">
        <v>0</v>
      </c>
      <c r="S212" s="83" t="s">
        <v>644</v>
      </c>
    </row>
    <row r="213" spans="1:19" ht="64.5" customHeight="1">
      <c r="A213" s="83" t="s">
        <v>441</v>
      </c>
      <c r="B213" s="114" t="s">
        <v>398</v>
      </c>
      <c r="C213" s="115">
        <v>2</v>
      </c>
      <c r="D213" s="115">
        <v>1</v>
      </c>
      <c r="E213" s="120" t="s">
        <v>381</v>
      </c>
      <c r="F213" s="98" t="s">
        <v>1097</v>
      </c>
      <c r="G213" s="115">
        <v>0.5</v>
      </c>
      <c r="H213" s="115">
        <v>0.5</v>
      </c>
      <c r="I213" s="115">
        <v>0</v>
      </c>
      <c r="J213" s="115">
        <v>0</v>
      </c>
      <c r="K213" s="114" t="s">
        <v>450</v>
      </c>
      <c r="L213" s="114" t="s">
        <v>644</v>
      </c>
      <c r="M213" s="114" t="s">
        <v>1089</v>
      </c>
      <c r="N213" s="114" t="s">
        <v>285</v>
      </c>
      <c r="O213" s="82">
        <f>5*H213</f>
        <v>2.5</v>
      </c>
      <c r="P213" s="115">
        <v>2.5</v>
      </c>
      <c r="Q213" s="116">
        <v>0</v>
      </c>
      <c r="R213" s="116">
        <v>0</v>
      </c>
      <c r="S213" s="83" t="s">
        <v>405</v>
      </c>
    </row>
    <row r="214" spans="1:19" ht="63.75" customHeight="1">
      <c r="A214" s="83" t="s">
        <v>0</v>
      </c>
      <c r="B214" s="114" t="s">
        <v>1</v>
      </c>
      <c r="C214" s="115">
        <v>1</v>
      </c>
      <c r="D214" s="115">
        <v>1</v>
      </c>
      <c r="E214" s="120" t="s">
        <v>1090</v>
      </c>
      <c r="F214" s="98" t="s">
        <v>1095</v>
      </c>
      <c r="G214" s="115">
        <v>1</v>
      </c>
      <c r="H214" s="115">
        <v>0.5</v>
      </c>
      <c r="I214" s="115">
        <v>0</v>
      </c>
      <c r="J214" s="115">
        <v>0</v>
      </c>
      <c r="K214" s="114" t="s">
        <v>394</v>
      </c>
      <c r="L214" s="114" t="s">
        <v>395</v>
      </c>
      <c r="M214" s="114" t="s">
        <v>1089</v>
      </c>
      <c r="N214" s="114" t="s">
        <v>285</v>
      </c>
      <c r="O214" s="82">
        <f>5*H214</f>
        <v>2.5</v>
      </c>
      <c r="P214" s="115">
        <v>5</v>
      </c>
      <c r="Q214" s="116">
        <v>0</v>
      </c>
      <c r="R214" s="116">
        <v>0</v>
      </c>
      <c r="S214" s="83" t="s">
        <v>427</v>
      </c>
    </row>
    <row r="215" spans="1:19" ht="67.5" customHeight="1">
      <c r="A215" s="83" t="s">
        <v>2</v>
      </c>
      <c r="B215" s="114" t="s">
        <v>222</v>
      </c>
      <c r="C215" s="115">
        <v>3</v>
      </c>
      <c r="D215" s="115">
        <v>2</v>
      </c>
      <c r="E215" s="120" t="s">
        <v>379</v>
      </c>
      <c r="F215" s="98" t="s">
        <v>1086</v>
      </c>
      <c r="G215" s="115">
        <v>0.667</v>
      </c>
      <c r="H215" s="115">
        <v>0.33</v>
      </c>
      <c r="I215" s="115">
        <v>0</v>
      </c>
      <c r="J215" s="115">
        <v>0</v>
      </c>
      <c r="K215" s="114" t="s">
        <v>402</v>
      </c>
      <c r="L215" s="114" t="s">
        <v>644</v>
      </c>
      <c r="M215" s="114" t="s">
        <v>390</v>
      </c>
      <c r="N215" s="114" t="s">
        <v>285</v>
      </c>
      <c r="O215" s="82">
        <v>1.67</v>
      </c>
      <c r="P215" s="115">
        <v>3.33</v>
      </c>
      <c r="Q215" s="116">
        <v>0</v>
      </c>
      <c r="R215" s="116">
        <v>0</v>
      </c>
      <c r="S215" s="83" t="s">
        <v>644</v>
      </c>
    </row>
    <row r="216" spans="1:19" ht="66" customHeight="1">
      <c r="A216" s="83" t="s">
        <v>2</v>
      </c>
      <c r="B216" s="114" t="s">
        <v>223</v>
      </c>
      <c r="C216" s="115">
        <v>3</v>
      </c>
      <c r="D216" s="115">
        <v>2</v>
      </c>
      <c r="E216" s="120" t="s">
        <v>1090</v>
      </c>
      <c r="F216" s="98" t="s">
        <v>1086</v>
      </c>
      <c r="G216" s="115">
        <v>0.667</v>
      </c>
      <c r="H216" s="115">
        <v>0.33</v>
      </c>
      <c r="I216" s="115">
        <v>0</v>
      </c>
      <c r="J216" s="115">
        <v>0</v>
      </c>
      <c r="K216" s="114" t="s">
        <v>402</v>
      </c>
      <c r="L216" s="114" t="s">
        <v>644</v>
      </c>
      <c r="M216" s="114" t="s">
        <v>390</v>
      </c>
      <c r="N216" s="114" t="s">
        <v>285</v>
      </c>
      <c r="O216" s="82">
        <v>1.67</v>
      </c>
      <c r="P216" s="115">
        <v>3.33</v>
      </c>
      <c r="Q216" s="116">
        <v>0</v>
      </c>
      <c r="R216" s="116">
        <v>0</v>
      </c>
      <c r="S216" s="83" t="s">
        <v>644</v>
      </c>
    </row>
    <row r="217" spans="1:19" ht="63" customHeight="1">
      <c r="A217" s="83" t="s">
        <v>3</v>
      </c>
      <c r="B217" s="114" t="s">
        <v>756</v>
      </c>
      <c r="C217" s="115">
        <v>2</v>
      </c>
      <c r="D217" s="115">
        <v>2</v>
      </c>
      <c r="E217" s="78" t="s">
        <v>1088</v>
      </c>
      <c r="F217" s="98" t="s">
        <v>1097</v>
      </c>
      <c r="G217" s="115">
        <v>1</v>
      </c>
      <c r="H217" s="115">
        <v>0.5</v>
      </c>
      <c r="I217" s="115">
        <v>0</v>
      </c>
      <c r="J217" s="115">
        <v>0</v>
      </c>
      <c r="K217" s="114" t="s">
        <v>394</v>
      </c>
      <c r="L217" s="114" t="s">
        <v>395</v>
      </c>
      <c r="M217" s="114" t="s">
        <v>1089</v>
      </c>
      <c r="N217" s="114" t="s">
        <v>285</v>
      </c>
      <c r="O217" s="82">
        <f>5*H217</f>
        <v>2.5</v>
      </c>
      <c r="P217" s="115">
        <v>5</v>
      </c>
      <c r="Q217" s="116">
        <v>0</v>
      </c>
      <c r="R217" s="116">
        <v>0</v>
      </c>
      <c r="S217" s="83" t="s">
        <v>644</v>
      </c>
    </row>
    <row r="218" spans="1:19" ht="67.5" customHeight="1">
      <c r="A218" s="83" t="s">
        <v>3</v>
      </c>
      <c r="B218" s="114" t="s">
        <v>289</v>
      </c>
      <c r="C218" s="115">
        <v>2</v>
      </c>
      <c r="D218" s="115">
        <v>2</v>
      </c>
      <c r="E218" s="120" t="s">
        <v>381</v>
      </c>
      <c r="F218" s="98" t="s">
        <v>1097</v>
      </c>
      <c r="G218" s="115">
        <v>1</v>
      </c>
      <c r="H218" s="115">
        <v>0.5</v>
      </c>
      <c r="I218" s="115">
        <v>0</v>
      </c>
      <c r="J218" s="115">
        <v>0</v>
      </c>
      <c r="K218" s="114" t="s">
        <v>394</v>
      </c>
      <c r="L218" s="114" t="s">
        <v>395</v>
      </c>
      <c r="M218" s="114" t="s">
        <v>1089</v>
      </c>
      <c r="N218" s="114" t="s">
        <v>285</v>
      </c>
      <c r="O218" s="82">
        <f>5*H218</f>
        <v>2.5</v>
      </c>
      <c r="P218" s="115">
        <v>5</v>
      </c>
      <c r="Q218" s="116">
        <v>0</v>
      </c>
      <c r="R218" s="116">
        <v>0</v>
      </c>
      <c r="S218" s="83" t="s">
        <v>644</v>
      </c>
    </row>
    <row r="219" spans="1:19" ht="64.5" customHeight="1">
      <c r="A219" s="83" t="s">
        <v>303</v>
      </c>
      <c r="B219" s="114" t="s">
        <v>304</v>
      </c>
      <c r="C219" s="115">
        <v>1</v>
      </c>
      <c r="D219" s="115">
        <v>1</v>
      </c>
      <c r="E219" s="138" t="s">
        <v>391</v>
      </c>
      <c r="F219" s="87" t="s">
        <v>1095</v>
      </c>
      <c r="G219" s="115">
        <v>1</v>
      </c>
      <c r="H219" s="115">
        <v>1</v>
      </c>
      <c r="I219" s="115">
        <v>0</v>
      </c>
      <c r="J219" s="115">
        <v>0</v>
      </c>
      <c r="K219" s="114" t="s">
        <v>402</v>
      </c>
      <c r="L219" s="114" t="s">
        <v>644</v>
      </c>
      <c r="M219" s="114" t="s">
        <v>1089</v>
      </c>
      <c r="N219" s="114" t="s">
        <v>285</v>
      </c>
      <c r="O219" s="82">
        <f>5*H219</f>
        <v>5</v>
      </c>
      <c r="P219" s="115">
        <v>5</v>
      </c>
      <c r="Q219" s="116">
        <v>0</v>
      </c>
      <c r="R219" s="116">
        <v>0</v>
      </c>
      <c r="S219" s="83" t="s">
        <v>644</v>
      </c>
    </row>
    <row r="220" spans="1:19" ht="65.25" customHeight="1">
      <c r="A220" s="83" t="s">
        <v>305</v>
      </c>
      <c r="B220" s="114" t="s">
        <v>662</v>
      </c>
      <c r="C220" s="115">
        <v>1</v>
      </c>
      <c r="D220" s="115">
        <v>1</v>
      </c>
      <c r="E220" s="120" t="s">
        <v>380</v>
      </c>
      <c r="F220" s="98" t="s">
        <v>1086</v>
      </c>
      <c r="G220" s="115">
        <v>1</v>
      </c>
      <c r="H220" s="115">
        <v>1</v>
      </c>
      <c r="I220" s="115">
        <v>0</v>
      </c>
      <c r="J220" s="115">
        <v>0</v>
      </c>
      <c r="K220" s="114" t="s">
        <v>394</v>
      </c>
      <c r="L220" s="114" t="s">
        <v>395</v>
      </c>
      <c r="M220" s="114" t="s">
        <v>1089</v>
      </c>
      <c r="N220" s="114" t="s">
        <v>285</v>
      </c>
      <c r="O220" s="82">
        <f>5*H220</f>
        <v>5</v>
      </c>
      <c r="P220" s="115">
        <v>5</v>
      </c>
      <c r="Q220" s="116">
        <v>0</v>
      </c>
      <c r="R220" s="116">
        <v>0</v>
      </c>
      <c r="S220" s="83" t="s">
        <v>644</v>
      </c>
    </row>
    <row r="221" spans="1:19" ht="66" customHeight="1">
      <c r="A221" s="83" t="s">
        <v>306</v>
      </c>
      <c r="B221" s="114" t="s">
        <v>307</v>
      </c>
      <c r="C221" s="115">
        <v>1</v>
      </c>
      <c r="D221" s="115">
        <v>1</v>
      </c>
      <c r="E221" s="138" t="s">
        <v>379</v>
      </c>
      <c r="F221" s="87" t="s">
        <v>1095</v>
      </c>
      <c r="G221" s="115">
        <v>1</v>
      </c>
      <c r="H221" s="115">
        <v>1</v>
      </c>
      <c r="I221" s="115">
        <v>0</v>
      </c>
      <c r="J221" s="115">
        <v>0</v>
      </c>
      <c r="K221" s="114" t="s">
        <v>402</v>
      </c>
      <c r="L221" s="114" t="s">
        <v>644</v>
      </c>
      <c r="M221" s="114" t="s">
        <v>1089</v>
      </c>
      <c r="N221" s="114" t="s">
        <v>285</v>
      </c>
      <c r="O221" s="82">
        <f>5*H221</f>
        <v>5</v>
      </c>
      <c r="P221" s="115">
        <v>5</v>
      </c>
      <c r="Q221" s="116">
        <v>0</v>
      </c>
      <c r="R221" s="116">
        <v>0</v>
      </c>
      <c r="S221" s="83" t="s">
        <v>644</v>
      </c>
    </row>
    <row r="222" spans="1:19" ht="63" customHeight="1">
      <c r="A222" s="83" t="s">
        <v>308</v>
      </c>
      <c r="B222" s="114" t="s">
        <v>543</v>
      </c>
      <c r="C222" s="115">
        <v>1</v>
      </c>
      <c r="D222" s="115">
        <v>1</v>
      </c>
      <c r="E222" s="120" t="s">
        <v>1090</v>
      </c>
      <c r="F222" s="98" t="s">
        <v>208</v>
      </c>
      <c r="G222" s="115">
        <v>1</v>
      </c>
      <c r="H222" s="115">
        <v>1</v>
      </c>
      <c r="I222" s="115">
        <v>0</v>
      </c>
      <c r="J222" s="115">
        <v>0</v>
      </c>
      <c r="K222" s="114" t="s">
        <v>309</v>
      </c>
      <c r="L222" s="114" t="s">
        <v>644</v>
      </c>
      <c r="M222" s="114" t="s">
        <v>1098</v>
      </c>
      <c r="N222" s="114" t="s">
        <v>285</v>
      </c>
      <c r="O222" s="82">
        <v>2</v>
      </c>
      <c r="P222" s="115">
        <v>5</v>
      </c>
      <c r="Q222" s="116">
        <v>0</v>
      </c>
      <c r="R222" s="116">
        <v>0</v>
      </c>
      <c r="S222" s="83" t="s">
        <v>644</v>
      </c>
    </row>
    <row r="223" spans="1:19" ht="66.75" customHeight="1">
      <c r="A223" s="83" t="s">
        <v>310</v>
      </c>
      <c r="B223" s="114" t="s">
        <v>311</v>
      </c>
      <c r="C223" s="115">
        <v>1</v>
      </c>
      <c r="D223" s="115">
        <v>1</v>
      </c>
      <c r="E223" s="120" t="s">
        <v>380</v>
      </c>
      <c r="F223" s="98" t="s">
        <v>1086</v>
      </c>
      <c r="G223" s="115">
        <v>1</v>
      </c>
      <c r="H223" s="115">
        <v>1</v>
      </c>
      <c r="I223" s="115">
        <v>0</v>
      </c>
      <c r="J223" s="115">
        <v>0</v>
      </c>
      <c r="K223" s="114" t="s">
        <v>394</v>
      </c>
      <c r="L223" s="114" t="s">
        <v>395</v>
      </c>
      <c r="M223" s="114" t="s">
        <v>1089</v>
      </c>
      <c r="N223" s="114" t="s">
        <v>285</v>
      </c>
      <c r="O223" s="82">
        <f>5*H223</f>
        <v>5</v>
      </c>
      <c r="P223" s="115">
        <v>5</v>
      </c>
      <c r="Q223" s="116">
        <v>0</v>
      </c>
      <c r="R223" s="116">
        <v>0</v>
      </c>
      <c r="S223" s="83" t="s">
        <v>644</v>
      </c>
    </row>
    <row r="224" spans="1:19" ht="64.5" customHeight="1">
      <c r="A224" s="83" t="s">
        <v>312</v>
      </c>
      <c r="B224" s="114" t="s">
        <v>665</v>
      </c>
      <c r="C224" s="115">
        <v>2</v>
      </c>
      <c r="D224" s="115">
        <v>2</v>
      </c>
      <c r="E224" s="120" t="s">
        <v>1090</v>
      </c>
      <c r="F224" s="98" t="s">
        <v>208</v>
      </c>
      <c r="G224" s="115">
        <v>1</v>
      </c>
      <c r="H224" s="115">
        <v>0.5</v>
      </c>
      <c r="I224" s="115">
        <v>0</v>
      </c>
      <c r="J224" s="115">
        <v>0</v>
      </c>
      <c r="K224" s="114" t="s">
        <v>438</v>
      </c>
      <c r="L224" s="114" t="s">
        <v>644</v>
      </c>
      <c r="M224" s="114" t="s">
        <v>1089</v>
      </c>
      <c r="N224" s="114" t="s">
        <v>285</v>
      </c>
      <c r="O224" s="82">
        <f>5*H224</f>
        <v>2.5</v>
      </c>
      <c r="P224" s="115">
        <v>5</v>
      </c>
      <c r="Q224" s="116">
        <v>0</v>
      </c>
      <c r="R224" s="116">
        <v>0</v>
      </c>
      <c r="S224" s="83" t="s">
        <v>644</v>
      </c>
    </row>
    <row r="225" spans="1:19" ht="69" customHeight="1">
      <c r="A225" s="83" t="s">
        <v>312</v>
      </c>
      <c r="B225" s="114" t="s">
        <v>313</v>
      </c>
      <c r="C225" s="115">
        <v>2</v>
      </c>
      <c r="D225" s="115">
        <v>2</v>
      </c>
      <c r="E225" s="120" t="s">
        <v>1096</v>
      </c>
      <c r="F225" s="98" t="s">
        <v>208</v>
      </c>
      <c r="G225" s="115">
        <v>1</v>
      </c>
      <c r="H225" s="115">
        <v>0.5</v>
      </c>
      <c r="I225" s="115">
        <v>0</v>
      </c>
      <c r="J225" s="115">
        <v>0</v>
      </c>
      <c r="K225" s="114" t="s">
        <v>438</v>
      </c>
      <c r="L225" s="114" t="s">
        <v>644</v>
      </c>
      <c r="M225" s="114" t="s">
        <v>1089</v>
      </c>
      <c r="N225" s="114" t="s">
        <v>285</v>
      </c>
      <c r="O225" s="82">
        <f>5*H225</f>
        <v>2.5</v>
      </c>
      <c r="P225" s="115">
        <v>5</v>
      </c>
      <c r="Q225" s="116">
        <v>0</v>
      </c>
      <c r="R225" s="116">
        <v>0</v>
      </c>
      <c r="S225" s="83" t="s">
        <v>644</v>
      </c>
    </row>
    <row r="226" spans="1:20" ht="71.25" customHeight="1">
      <c r="A226" s="83" t="s">
        <v>314</v>
      </c>
      <c r="B226" s="114" t="s">
        <v>99</v>
      </c>
      <c r="C226" s="115">
        <v>2</v>
      </c>
      <c r="D226" s="115">
        <v>2</v>
      </c>
      <c r="E226" s="78" t="s">
        <v>1088</v>
      </c>
      <c r="F226" s="98" t="s">
        <v>742</v>
      </c>
      <c r="G226" s="115">
        <v>1</v>
      </c>
      <c r="H226" s="115">
        <v>0.25</v>
      </c>
      <c r="I226" s="115">
        <v>0</v>
      </c>
      <c r="J226" s="115">
        <v>0</v>
      </c>
      <c r="K226" s="114" t="s">
        <v>450</v>
      </c>
      <c r="L226" s="114" t="s">
        <v>644</v>
      </c>
      <c r="M226" s="114" t="s">
        <v>1089</v>
      </c>
      <c r="N226" s="114" t="s">
        <v>285</v>
      </c>
      <c r="O226" s="82">
        <f>5*H226</f>
        <v>1.25</v>
      </c>
      <c r="P226" s="115">
        <v>5</v>
      </c>
      <c r="Q226" s="116">
        <v>0</v>
      </c>
      <c r="R226" s="116">
        <v>0</v>
      </c>
      <c r="S226" s="83" t="s">
        <v>315</v>
      </c>
      <c r="T226" s="136"/>
    </row>
    <row r="227" spans="1:19" ht="63.75" customHeight="1">
      <c r="A227" s="83" t="s">
        <v>314</v>
      </c>
      <c r="B227" s="114" t="s">
        <v>316</v>
      </c>
      <c r="C227" s="115">
        <v>2</v>
      </c>
      <c r="D227" s="115">
        <v>2</v>
      </c>
      <c r="E227" s="78" t="s">
        <v>1088</v>
      </c>
      <c r="F227" s="98" t="s">
        <v>1086</v>
      </c>
      <c r="G227" s="115">
        <v>1</v>
      </c>
      <c r="H227" s="115">
        <v>0.25</v>
      </c>
      <c r="I227" s="115">
        <v>0</v>
      </c>
      <c r="J227" s="115">
        <v>0</v>
      </c>
      <c r="K227" s="114" t="s">
        <v>450</v>
      </c>
      <c r="L227" s="114" t="s">
        <v>644</v>
      </c>
      <c r="M227" s="114" t="s">
        <v>1089</v>
      </c>
      <c r="N227" s="114" t="s">
        <v>285</v>
      </c>
      <c r="O227" s="82">
        <f>5*H227</f>
        <v>1.25</v>
      </c>
      <c r="P227" s="115">
        <v>5</v>
      </c>
      <c r="Q227" s="116">
        <v>0</v>
      </c>
      <c r="R227" s="116">
        <v>0</v>
      </c>
      <c r="S227" s="83" t="s">
        <v>315</v>
      </c>
    </row>
    <row r="228" spans="1:19" ht="64.5" customHeight="1">
      <c r="A228" s="83" t="s">
        <v>460</v>
      </c>
      <c r="B228" s="114" t="s">
        <v>237</v>
      </c>
      <c r="C228" s="115">
        <v>6</v>
      </c>
      <c r="D228" s="115">
        <v>2</v>
      </c>
      <c r="E228" s="120" t="s">
        <v>1090</v>
      </c>
      <c r="F228" s="98" t="s">
        <v>392</v>
      </c>
      <c r="G228" s="115">
        <v>0.333</v>
      </c>
      <c r="H228" s="115">
        <v>0.08</v>
      </c>
      <c r="I228" s="115">
        <v>0</v>
      </c>
      <c r="J228" s="115">
        <v>0</v>
      </c>
      <c r="K228" s="114" t="s">
        <v>461</v>
      </c>
      <c r="L228" s="114" t="s">
        <v>644</v>
      </c>
      <c r="M228" s="114" t="s">
        <v>688</v>
      </c>
      <c r="N228" s="114" t="s">
        <v>285</v>
      </c>
      <c r="O228" s="82">
        <v>0.835</v>
      </c>
      <c r="P228" s="115">
        <v>1.67</v>
      </c>
      <c r="Q228" s="116">
        <v>0</v>
      </c>
      <c r="R228" s="116">
        <v>0</v>
      </c>
      <c r="S228" s="83" t="s">
        <v>427</v>
      </c>
    </row>
    <row r="229" spans="1:19" ht="72" customHeight="1">
      <c r="A229" s="83" t="s">
        <v>460</v>
      </c>
      <c r="B229" s="114" t="s">
        <v>840</v>
      </c>
      <c r="C229" s="115">
        <v>6</v>
      </c>
      <c r="D229" s="115">
        <v>2</v>
      </c>
      <c r="E229" s="78" t="s">
        <v>1088</v>
      </c>
      <c r="F229" s="98" t="s">
        <v>392</v>
      </c>
      <c r="G229" s="115">
        <v>0.333</v>
      </c>
      <c r="H229" s="115">
        <v>0.08</v>
      </c>
      <c r="I229" s="115">
        <v>0</v>
      </c>
      <c r="J229" s="115">
        <v>0</v>
      </c>
      <c r="K229" s="114" t="s">
        <v>461</v>
      </c>
      <c r="L229" s="114"/>
      <c r="M229" s="114" t="s">
        <v>688</v>
      </c>
      <c r="N229" s="114" t="s">
        <v>285</v>
      </c>
      <c r="O229" s="82">
        <v>0.835</v>
      </c>
      <c r="P229" s="115">
        <v>1.67</v>
      </c>
      <c r="Q229" s="116">
        <v>0</v>
      </c>
      <c r="R229" s="116">
        <v>0</v>
      </c>
      <c r="S229" s="83" t="s">
        <v>427</v>
      </c>
    </row>
    <row r="230" spans="1:19" ht="68.25" customHeight="1">
      <c r="A230" s="83" t="s">
        <v>11</v>
      </c>
      <c r="B230" s="114" t="s">
        <v>418</v>
      </c>
      <c r="C230" s="115">
        <v>2</v>
      </c>
      <c r="D230" s="115">
        <v>2</v>
      </c>
      <c r="E230" s="78" t="s">
        <v>1088</v>
      </c>
      <c r="F230" s="98" t="s">
        <v>742</v>
      </c>
      <c r="G230" s="115">
        <v>1</v>
      </c>
      <c r="H230" s="115">
        <v>0.25</v>
      </c>
      <c r="I230" s="115">
        <v>0</v>
      </c>
      <c r="J230" s="115">
        <v>0</v>
      </c>
      <c r="K230" s="114" t="s">
        <v>12</v>
      </c>
      <c r="L230" s="114"/>
      <c r="M230" s="114" t="s">
        <v>1089</v>
      </c>
      <c r="N230" s="114" t="s">
        <v>285</v>
      </c>
      <c r="O230" s="82">
        <f aca="true" t="shared" si="2" ref="O230:O235">5*H230</f>
        <v>1.25</v>
      </c>
      <c r="P230" s="115">
        <v>5</v>
      </c>
      <c r="Q230" s="116">
        <v>0</v>
      </c>
      <c r="R230" s="116">
        <v>0</v>
      </c>
      <c r="S230" s="83" t="s">
        <v>427</v>
      </c>
    </row>
    <row r="231" spans="1:19" ht="62.25" customHeight="1">
      <c r="A231" s="83" t="s">
        <v>11</v>
      </c>
      <c r="B231" s="114" t="s">
        <v>316</v>
      </c>
      <c r="C231" s="115">
        <v>2</v>
      </c>
      <c r="D231" s="115">
        <v>2</v>
      </c>
      <c r="E231" s="78" t="s">
        <v>1088</v>
      </c>
      <c r="F231" s="98" t="s">
        <v>1086</v>
      </c>
      <c r="G231" s="115">
        <v>1</v>
      </c>
      <c r="H231" s="115">
        <v>0.25</v>
      </c>
      <c r="I231" s="115">
        <v>0</v>
      </c>
      <c r="J231" s="115">
        <v>0</v>
      </c>
      <c r="K231" s="114" t="s">
        <v>12</v>
      </c>
      <c r="L231" s="114" t="s">
        <v>644</v>
      </c>
      <c r="M231" s="114" t="s">
        <v>1089</v>
      </c>
      <c r="N231" s="114" t="s">
        <v>285</v>
      </c>
      <c r="O231" s="82">
        <f t="shared" si="2"/>
        <v>1.25</v>
      </c>
      <c r="P231" s="115">
        <v>5</v>
      </c>
      <c r="Q231" s="116">
        <v>0</v>
      </c>
      <c r="R231" s="116">
        <v>0</v>
      </c>
      <c r="S231" s="83" t="s">
        <v>427</v>
      </c>
    </row>
    <row r="232" spans="1:19" ht="69.75" customHeight="1">
      <c r="A232" s="83" t="s">
        <v>13</v>
      </c>
      <c r="B232" s="114" t="s">
        <v>302</v>
      </c>
      <c r="C232" s="115">
        <v>2</v>
      </c>
      <c r="D232" s="115">
        <v>1</v>
      </c>
      <c r="E232" s="78" t="s">
        <v>1088</v>
      </c>
      <c r="F232" s="98" t="s">
        <v>392</v>
      </c>
      <c r="G232" s="115">
        <v>0.5</v>
      </c>
      <c r="H232" s="115">
        <v>0.5</v>
      </c>
      <c r="I232" s="115">
        <v>0</v>
      </c>
      <c r="J232" s="115">
        <v>0</v>
      </c>
      <c r="K232" s="114" t="s">
        <v>14</v>
      </c>
      <c r="L232" s="114" t="s">
        <v>644</v>
      </c>
      <c r="M232" s="114" t="s">
        <v>688</v>
      </c>
      <c r="N232" s="114" t="s">
        <v>285</v>
      </c>
      <c r="O232" s="82">
        <f t="shared" si="2"/>
        <v>2.5</v>
      </c>
      <c r="P232" s="115">
        <v>2.5</v>
      </c>
      <c r="Q232" s="116">
        <v>0</v>
      </c>
      <c r="R232" s="116">
        <v>0</v>
      </c>
      <c r="S232" s="83" t="s">
        <v>644</v>
      </c>
    </row>
    <row r="233" spans="1:19" ht="64.5" customHeight="1">
      <c r="A233" s="83" t="s">
        <v>462</v>
      </c>
      <c r="B233" s="114" t="s">
        <v>302</v>
      </c>
      <c r="C233" s="115">
        <v>2</v>
      </c>
      <c r="D233" s="115">
        <v>1</v>
      </c>
      <c r="E233" s="78" t="s">
        <v>1088</v>
      </c>
      <c r="F233" s="98" t="s">
        <v>392</v>
      </c>
      <c r="G233" s="115">
        <v>0.5</v>
      </c>
      <c r="H233" s="115">
        <v>0.5</v>
      </c>
      <c r="I233" s="115">
        <v>0</v>
      </c>
      <c r="J233" s="115">
        <v>0</v>
      </c>
      <c r="K233" s="114" t="s">
        <v>463</v>
      </c>
      <c r="L233" s="114" t="s">
        <v>644</v>
      </c>
      <c r="M233" s="114" t="s">
        <v>390</v>
      </c>
      <c r="N233" s="114" t="s">
        <v>285</v>
      </c>
      <c r="O233" s="82">
        <f t="shared" si="2"/>
        <v>2.5</v>
      </c>
      <c r="P233" s="115">
        <v>2.5</v>
      </c>
      <c r="Q233" s="116">
        <v>0</v>
      </c>
      <c r="R233" s="116">
        <v>0</v>
      </c>
      <c r="S233" s="83" t="s">
        <v>644</v>
      </c>
    </row>
    <row r="234" spans="1:19" ht="64.5" customHeight="1">
      <c r="A234" s="83" t="s">
        <v>464</v>
      </c>
      <c r="B234" s="114" t="s">
        <v>620</v>
      </c>
      <c r="C234" s="115">
        <v>2</v>
      </c>
      <c r="D234" s="115">
        <v>2</v>
      </c>
      <c r="E234" s="78" t="s">
        <v>1088</v>
      </c>
      <c r="F234" s="98" t="s">
        <v>208</v>
      </c>
      <c r="G234" s="115">
        <v>1</v>
      </c>
      <c r="H234" s="115">
        <v>0.5</v>
      </c>
      <c r="I234" s="115">
        <v>0</v>
      </c>
      <c r="J234" s="115">
        <v>0</v>
      </c>
      <c r="K234" s="114" t="s">
        <v>438</v>
      </c>
      <c r="L234" s="114" t="s">
        <v>644</v>
      </c>
      <c r="M234" s="114" t="s">
        <v>1089</v>
      </c>
      <c r="N234" s="114" t="s">
        <v>285</v>
      </c>
      <c r="O234" s="82">
        <f t="shared" si="2"/>
        <v>2.5</v>
      </c>
      <c r="P234" s="115">
        <v>5</v>
      </c>
      <c r="Q234" s="116">
        <v>0</v>
      </c>
      <c r="R234" s="116">
        <v>0</v>
      </c>
      <c r="S234" s="83" t="s">
        <v>644</v>
      </c>
    </row>
    <row r="235" spans="1:19" ht="68.25" customHeight="1">
      <c r="A235" s="83" t="s">
        <v>464</v>
      </c>
      <c r="B235" s="114" t="s">
        <v>465</v>
      </c>
      <c r="C235" s="115">
        <v>2</v>
      </c>
      <c r="D235" s="115">
        <v>2</v>
      </c>
      <c r="E235" s="120" t="s">
        <v>379</v>
      </c>
      <c r="F235" s="98" t="s">
        <v>208</v>
      </c>
      <c r="G235" s="115">
        <v>1</v>
      </c>
      <c r="H235" s="115">
        <v>0.5</v>
      </c>
      <c r="I235" s="115">
        <v>0</v>
      </c>
      <c r="J235" s="115">
        <v>0</v>
      </c>
      <c r="K235" s="114" t="s">
        <v>438</v>
      </c>
      <c r="L235" s="114" t="s">
        <v>644</v>
      </c>
      <c r="M235" s="114" t="s">
        <v>1089</v>
      </c>
      <c r="N235" s="114" t="s">
        <v>285</v>
      </c>
      <c r="O235" s="82">
        <f t="shared" si="2"/>
        <v>2.5</v>
      </c>
      <c r="P235" s="115">
        <v>5</v>
      </c>
      <c r="Q235" s="116">
        <v>0</v>
      </c>
      <c r="R235" s="116">
        <v>0</v>
      </c>
      <c r="S235" s="83" t="s">
        <v>644</v>
      </c>
    </row>
    <row r="236" spans="1:19" ht="65.25" customHeight="1">
      <c r="A236" s="83" t="s">
        <v>466</v>
      </c>
      <c r="B236" s="114" t="s">
        <v>95</v>
      </c>
      <c r="C236" s="115">
        <v>1</v>
      </c>
      <c r="D236" s="115">
        <v>1</v>
      </c>
      <c r="E236" s="78" t="s">
        <v>1088</v>
      </c>
      <c r="F236" s="98" t="s">
        <v>185</v>
      </c>
      <c r="G236" s="115">
        <v>1</v>
      </c>
      <c r="H236" s="115">
        <v>0.5</v>
      </c>
      <c r="I236" s="115">
        <v>0</v>
      </c>
      <c r="J236" s="115">
        <v>0</v>
      </c>
      <c r="K236" s="114" t="s">
        <v>467</v>
      </c>
      <c r="L236" s="114" t="s">
        <v>644</v>
      </c>
      <c r="M236" s="114" t="s">
        <v>1089</v>
      </c>
      <c r="N236" s="114" t="s">
        <v>285</v>
      </c>
      <c r="O236" s="82">
        <v>5</v>
      </c>
      <c r="P236" s="115">
        <v>5</v>
      </c>
      <c r="Q236" s="116">
        <v>0</v>
      </c>
      <c r="R236" s="116">
        <v>0</v>
      </c>
      <c r="S236" s="83" t="s">
        <v>427</v>
      </c>
    </row>
    <row r="237" spans="1:19" ht="61.5" customHeight="1">
      <c r="A237" s="83" t="s">
        <v>468</v>
      </c>
      <c r="B237" s="114" t="s">
        <v>229</v>
      </c>
      <c r="C237" s="115">
        <v>3</v>
      </c>
      <c r="D237" s="115">
        <v>3</v>
      </c>
      <c r="E237" s="120" t="s">
        <v>380</v>
      </c>
      <c r="F237" s="98" t="s">
        <v>1087</v>
      </c>
      <c r="G237" s="115">
        <v>1</v>
      </c>
      <c r="H237" s="115">
        <v>0.33</v>
      </c>
      <c r="I237" s="115">
        <v>0</v>
      </c>
      <c r="J237" s="115">
        <v>0</v>
      </c>
      <c r="K237" s="114" t="s">
        <v>469</v>
      </c>
      <c r="L237" s="114" t="s">
        <v>644</v>
      </c>
      <c r="M237" s="114" t="s">
        <v>1089</v>
      </c>
      <c r="N237" s="114" t="s">
        <v>285</v>
      </c>
      <c r="O237" s="82">
        <v>1.6666</v>
      </c>
      <c r="P237" s="115">
        <v>5</v>
      </c>
      <c r="Q237" s="116">
        <v>0</v>
      </c>
      <c r="R237" s="116">
        <v>0</v>
      </c>
      <c r="S237" s="83"/>
    </row>
    <row r="238" spans="1:19" ht="63.75" customHeight="1">
      <c r="A238" s="83" t="s">
        <v>468</v>
      </c>
      <c r="B238" s="114" t="s">
        <v>470</v>
      </c>
      <c r="C238" s="115">
        <v>3</v>
      </c>
      <c r="D238" s="115">
        <v>3</v>
      </c>
      <c r="E238" s="120" t="s">
        <v>1094</v>
      </c>
      <c r="F238" s="98" t="s">
        <v>1087</v>
      </c>
      <c r="G238" s="115">
        <v>1</v>
      </c>
      <c r="H238" s="115">
        <v>0.33</v>
      </c>
      <c r="I238" s="115">
        <v>0</v>
      </c>
      <c r="J238" s="115">
        <v>0</v>
      </c>
      <c r="K238" s="114" t="s">
        <v>469</v>
      </c>
      <c r="L238" s="114" t="s">
        <v>644</v>
      </c>
      <c r="M238" s="114" t="s">
        <v>1089</v>
      </c>
      <c r="N238" s="114" t="s">
        <v>285</v>
      </c>
      <c r="O238" s="82">
        <v>1.6666</v>
      </c>
      <c r="P238" s="115">
        <v>5</v>
      </c>
      <c r="Q238" s="116">
        <v>0</v>
      </c>
      <c r="R238" s="116">
        <v>0</v>
      </c>
      <c r="S238" s="137"/>
    </row>
    <row r="239" spans="1:19" ht="63.75" customHeight="1">
      <c r="A239" s="83" t="s">
        <v>468</v>
      </c>
      <c r="B239" s="114" t="s">
        <v>494</v>
      </c>
      <c r="C239" s="115">
        <v>3</v>
      </c>
      <c r="D239" s="115">
        <v>3</v>
      </c>
      <c r="E239" s="78" t="s">
        <v>1088</v>
      </c>
      <c r="F239" s="98" t="s">
        <v>1087</v>
      </c>
      <c r="G239" s="115">
        <v>1</v>
      </c>
      <c r="H239" s="115">
        <v>0.33</v>
      </c>
      <c r="I239" s="115">
        <v>0</v>
      </c>
      <c r="J239" s="115">
        <v>0</v>
      </c>
      <c r="K239" s="114" t="s">
        <v>469</v>
      </c>
      <c r="L239" s="114" t="s">
        <v>644</v>
      </c>
      <c r="M239" s="114" t="s">
        <v>1089</v>
      </c>
      <c r="N239" s="114" t="s">
        <v>285</v>
      </c>
      <c r="O239" s="82">
        <v>1.6666</v>
      </c>
      <c r="P239" s="115">
        <v>5</v>
      </c>
      <c r="Q239" s="116">
        <v>0</v>
      </c>
      <c r="R239" s="116">
        <v>0</v>
      </c>
      <c r="S239" s="83" t="s">
        <v>644</v>
      </c>
    </row>
    <row r="240" spans="1:19" ht="79.5" customHeight="1">
      <c r="A240" s="83" t="s">
        <v>26</v>
      </c>
      <c r="B240" s="114" t="s">
        <v>302</v>
      </c>
      <c r="C240" s="115">
        <v>1</v>
      </c>
      <c r="D240" s="115">
        <v>1</v>
      </c>
      <c r="E240" s="78" t="s">
        <v>1088</v>
      </c>
      <c r="F240" s="98" t="s">
        <v>392</v>
      </c>
      <c r="G240" s="115">
        <v>1</v>
      </c>
      <c r="H240" s="115">
        <v>1</v>
      </c>
      <c r="I240" s="115">
        <v>0</v>
      </c>
      <c r="J240" s="115">
        <v>0</v>
      </c>
      <c r="K240" s="114" t="s">
        <v>27</v>
      </c>
      <c r="L240" s="114" t="s">
        <v>644</v>
      </c>
      <c r="M240" s="114" t="s">
        <v>1089</v>
      </c>
      <c r="N240" s="114" t="s">
        <v>285</v>
      </c>
      <c r="O240" s="82">
        <f>5*H240</f>
        <v>5</v>
      </c>
      <c r="P240" s="115">
        <v>5</v>
      </c>
      <c r="Q240" s="116">
        <v>0</v>
      </c>
      <c r="R240" s="116">
        <v>0</v>
      </c>
      <c r="S240" s="83" t="s">
        <v>644</v>
      </c>
    </row>
    <row r="241" spans="1:19" ht="69.75" customHeight="1">
      <c r="A241" s="83" t="s">
        <v>28</v>
      </c>
      <c r="B241" s="114" t="s">
        <v>239</v>
      </c>
      <c r="C241" s="115">
        <v>2</v>
      </c>
      <c r="D241" s="115">
        <v>1</v>
      </c>
      <c r="E241" s="78" t="s">
        <v>1088</v>
      </c>
      <c r="F241" s="98" t="s">
        <v>1086</v>
      </c>
      <c r="G241" s="115">
        <v>0.5</v>
      </c>
      <c r="H241" s="115">
        <v>0.5</v>
      </c>
      <c r="I241" s="115">
        <v>0</v>
      </c>
      <c r="J241" s="115">
        <v>0</v>
      </c>
      <c r="K241" s="114" t="s">
        <v>394</v>
      </c>
      <c r="L241" s="114" t="s">
        <v>395</v>
      </c>
      <c r="M241" s="114" t="s">
        <v>1089</v>
      </c>
      <c r="N241" s="114" t="s">
        <v>285</v>
      </c>
      <c r="O241" s="82">
        <f>5*H241</f>
        <v>2.5</v>
      </c>
      <c r="P241" s="115">
        <v>2.5</v>
      </c>
      <c r="Q241" s="116">
        <v>0</v>
      </c>
      <c r="R241" s="116">
        <v>0</v>
      </c>
      <c r="S241" s="83" t="s">
        <v>644</v>
      </c>
    </row>
    <row r="242" spans="1:21" ht="54.75" customHeight="1">
      <c r="A242" s="125" t="s">
        <v>29</v>
      </c>
      <c r="B242" s="126" t="s">
        <v>473</v>
      </c>
      <c r="C242" s="127">
        <v>1</v>
      </c>
      <c r="D242" s="127">
        <v>1</v>
      </c>
      <c r="E242" s="139" t="s">
        <v>391</v>
      </c>
      <c r="F242" s="139" t="s">
        <v>208</v>
      </c>
      <c r="G242" s="127">
        <v>1</v>
      </c>
      <c r="H242" s="127">
        <v>1</v>
      </c>
      <c r="I242" s="127">
        <v>0</v>
      </c>
      <c r="J242" s="127">
        <v>0</v>
      </c>
      <c r="K242" s="126" t="s">
        <v>309</v>
      </c>
      <c r="L242" s="126" t="s">
        <v>644</v>
      </c>
      <c r="M242" s="126" t="s">
        <v>1089</v>
      </c>
      <c r="N242" s="126" t="s">
        <v>285</v>
      </c>
      <c r="O242" s="131">
        <v>0</v>
      </c>
      <c r="P242" s="127">
        <v>5</v>
      </c>
      <c r="Q242" s="127">
        <v>0</v>
      </c>
      <c r="R242" s="127">
        <v>0</v>
      </c>
      <c r="S242" s="126" t="s">
        <v>644</v>
      </c>
      <c r="T242" s="135"/>
      <c r="U242" s="135"/>
    </row>
    <row r="243" spans="1:19" ht="63.75" customHeight="1">
      <c r="A243" s="83" t="s">
        <v>474</v>
      </c>
      <c r="B243" s="114" t="s">
        <v>756</v>
      </c>
      <c r="C243" s="115">
        <v>2</v>
      </c>
      <c r="D243" s="115">
        <v>2</v>
      </c>
      <c r="E243" s="78" t="s">
        <v>1088</v>
      </c>
      <c r="F243" s="98" t="s">
        <v>1097</v>
      </c>
      <c r="G243" s="115">
        <v>1</v>
      </c>
      <c r="H243" s="115">
        <v>0.5</v>
      </c>
      <c r="I243" s="115">
        <v>0</v>
      </c>
      <c r="J243" s="115">
        <v>0</v>
      </c>
      <c r="K243" s="114" t="s">
        <v>394</v>
      </c>
      <c r="L243" s="114" t="s">
        <v>395</v>
      </c>
      <c r="M243" s="114" t="s">
        <v>1089</v>
      </c>
      <c r="N243" s="114" t="s">
        <v>285</v>
      </c>
      <c r="O243" s="82">
        <f aca="true" t="shared" si="3" ref="O243:O250">5*H243</f>
        <v>2.5</v>
      </c>
      <c r="P243" s="115">
        <v>5</v>
      </c>
      <c r="Q243" s="116">
        <v>0</v>
      </c>
      <c r="R243" s="116">
        <v>0</v>
      </c>
      <c r="S243" s="83" t="s">
        <v>644</v>
      </c>
    </row>
    <row r="244" spans="1:19" ht="62.25" customHeight="1">
      <c r="A244" s="83" t="s">
        <v>474</v>
      </c>
      <c r="B244" s="114" t="s">
        <v>475</v>
      </c>
      <c r="C244" s="115">
        <v>2</v>
      </c>
      <c r="D244" s="115">
        <v>2</v>
      </c>
      <c r="E244" s="120" t="s">
        <v>1090</v>
      </c>
      <c r="F244" s="98" t="s">
        <v>208</v>
      </c>
      <c r="G244" s="115">
        <v>1</v>
      </c>
      <c r="H244" s="115">
        <v>0.5</v>
      </c>
      <c r="I244" s="115">
        <v>0</v>
      </c>
      <c r="J244" s="115">
        <v>0</v>
      </c>
      <c r="K244" s="114" t="s">
        <v>394</v>
      </c>
      <c r="L244" s="114" t="s">
        <v>395</v>
      </c>
      <c r="M244" s="114" t="s">
        <v>1089</v>
      </c>
      <c r="N244" s="114" t="s">
        <v>285</v>
      </c>
      <c r="O244" s="82">
        <f t="shared" si="3"/>
        <v>2.5</v>
      </c>
      <c r="P244" s="115">
        <v>5</v>
      </c>
      <c r="Q244" s="116">
        <v>0</v>
      </c>
      <c r="R244" s="116">
        <v>0</v>
      </c>
      <c r="S244" s="83" t="s">
        <v>644</v>
      </c>
    </row>
    <row r="245" spans="1:19" ht="71.25" customHeight="1">
      <c r="A245" s="83" t="s">
        <v>476</v>
      </c>
      <c r="B245" s="114" t="s">
        <v>311</v>
      </c>
      <c r="C245" s="115">
        <v>1</v>
      </c>
      <c r="D245" s="115">
        <v>1</v>
      </c>
      <c r="E245" s="120" t="s">
        <v>380</v>
      </c>
      <c r="F245" s="98" t="s">
        <v>1086</v>
      </c>
      <c r="G245" s="115">
        <v>1</v>
      </c>
      <c r="H245" s="115">
        <v>1</v>
      </c>
      <c r="I245" s="115">
        <v>0</v>
      </c>
      <c r="J245" s="115">
        <v>0</v>
      </c>
      <c r="K245" s="114" t="s">
        <v>477</v>
      </c>
      <c r="L245" s="114" t="s">
        <v>644</v>
      </c>
      <c r="M245" s="114" t="s">
        <v>390</v>
      </c>
      <c r="N245" s="114" t="s">
        <v>285</v>
      </c>
      <c r="O245" s="82">
        <f t="shared" si="3"/>
        <v>5</v>
      </c>
      <c r="P245" s="115">
        <v>5</v>
      </c>
      <c r="Q245" s="116">
        <v>0</v>
      </c>
      <c r="R245" s="116">
        <v>0</v>
      </c>
      <c r="S245" s="83" t="s">
        <v>644</v>
      </c>
    </row>
    <row r="246" spans="1:19" ht="66" customHeight="1">
      <c r="A246" s="83" t="s">
        <v>945</v>
      </c>
      <c r="B246" s="114" t="s">
        <v>311</v>
      </c>
      <c r="C246" s="115">
        <v>1</v>
      </c>
      <c r="D246" s="115">
        <v>1</v>
      </c>
      <c r="E246" s="120" t="s">
        <v>380</v>
      </c>
      <c r="F246" s="98" t="s">
        <v>1086</v>
      </c>
      <c r="G246" s="115">
        <v>1</v>
      </c>
      <c r="H246" s="115">
        <v>1</v>
      </c>
      <c r="I246" s="115">
        <v>0</v>
      </c>
      <c r="J246" s="115">
        <v>0</v>
      </c>
      <c r="K246" s="114" t="s">
        <v>946</v>
      </c>
      <c r="L246" s="114" t="s">
        <v>644</v>
      </c>
      <c r="M246" s="114" t="s">
        <v>1089</v>
      </c>
      <c r="N246" s="114" t="s">
        <v>285</v>
      </c>
      <c r="O246" s="82">
        <f t="shared" si="3"/>
        <v>5</v>
      </c>
      <c r="P246" s="115">
        <v>5</v>
      </c>
      <c r="Q246" s="116">
        <v>0</v>
      </c>
      <c r="R246" s="116">
        <v>0</v>
      </c>
      <c r="S246" s="83" t="s">
        <v>644</v>
      </c>
    </row>
    <row r="247" spans="1:19" ht="66" customHeight="1">
      <c r="A247" s="83" t="s">
        <v>947</v>
      </c>
      <c r="B247" s="114" t="s">
        <v>948</v>
      </c>
      <c r="C247" s="115">
        <v>2</v>
      </c>
      <c r="D247" s="115">
        <v>2</v>
      </c>
      <c r="E247" s="120" t="s">
        <v>381</v>
      </c>
      <c r="F247" s="98" t="s">
        <v>1097</v>
      </c>
      <c r="G247" s="115">
        <v>1</v>
      </c>
      <c r="H247" s="115">
        <v>0.5</v>
      </c>
      <c r="I247" s="115">
        <v>0</v>
      </c>
      <c r="J247" s="115">
        <v>0</v>
      </c>
      <c r="K247" s="114" t="s">
        <v>394</v>
      </c>
      <c r="L247" s="114" t="s">
        <v>395</v>
      </c>
      <c r="M247" s="114" t="s">
        <v>1089</v>
      </c>
      <c r="N247" s="114" t="s">
        <v>285</v>
      </c>
      <c r="O247" s="82">
        <f t="shared" si="3"/>
        <v>2.5</v>
      </c>
      <c r="P247" s="115">
        <v>5</v>
      </c>
      <c r="Q247" s="116">
        <v>0</v>
      </c>
      <c r="R247" s="116">
        <v>0</v>
      </c>
      <c r="S247" s="83" t="s">
        <v>644</v>
      </c>
    </row>
    <row r="248" spans="1:19" ht="66" customHeight="1">
      <c r="A248" s="83" t="s">
        <v>947</v>
      </c>
      <c r="B248" s="114" t="s">
        <v>513</v>
      </c>
      <c r="C248" s="115">
        <v>2</v>
      </c>
      <c r="D248" s="115">
        <v>2</v>
      </c>
      <c r="E248" s="78" t="s">
        <v>1088</v>
      </c>
      <c r="F248" s="98" t="s">
        <v>1097</v>
      </c>
      <c r="G248" s="115">
        <v>1</v>
      </c>
      <c r="H248" s="115">
        <v>0.5</v>
      </c>
      <c r="I248" s="115">
        <v>0</v>
      </c>
      <c r="J248" s="115">
        <v>0</v>
      </c>
      <c r="K248" s="114" t="s">
        <v>394</v>
      </c>
      <c r="L248" s="114" t="s">
        <v>395</v>
      </c>
      <c r="M248" s="114" t="s">
        <v>1089</v>
      </c>
      <c r="N248" s="114" t="s">
        <v>285</v>
      </c>
      <c r="O248" s="82">
        <f t="shared" si="3"/>
        <v>2.5</v>
      </c>
      <c r="P248" s="115">
        <v>5</v>
      </c>
      <c r="Q248" s="116">
        <v>0</v>
      </c>
      <c r="R248" s="116">
        <v>0</v>
      </c>
      <c r="S248" s="83" t="s">
        <v>644</v>
      </c>
    </row>
    <row r="249" spans="1:19" ht="64.5" customHeight="1">
      <c r="A249" s="83" t="s">
        <v>949</v>
      </c>
      <c r="B249" s="114" t="s">
        <v>68</v>
      </c>
      <c r="C249" s="115">
        <v>1</v>
      </c>
      <c r="D249" s="115">
        <v>1</v>
      </c>
      <c r="E249" s="120" t="s">
        <v>1090</v>
      </c>
      <c r="F249" s="98" t="s">
        <v>208</v>
      </c>
      <c r="G249" s="115">
        <v>1</v>
      </c>
      <c r="H249" s="115">
        <v>1</v>
      </c>
      <c r="I249" s="115">
        <v>0</v>
      </c>
      <c r="J249" s="115">
        <v>0</v>
      </c>
      <c r="K249" s="114" t="s">
        <v>469</v>
      </c>
      <c r="L249" s="114" t="s">
        <v>644</v>
      </c>
      <c r="M249" s="114" t="s">
        <v>1089</v>
      </c>
      <c r="N249" s="114" t="s">
        <v>285</v>
      </c>
      <c r="O249" s="82">
        <f t="shared" si="3"/>
        <v>5</v>
      </c>
      <c r="P249" s="115">
        <v>5</v>
      </c>
      <c r="Q249" s="116">
        <v>0</v>
      </c>
      <c r="R249" s="116">
        <v>0</v>
      </c>
      <c r="S249" s="83" t="s">
        <v>644</v>
      </c>
    </row>
    <row r="250" spans="1:19" ht="68.25" customHeight="1">
      <c r="A250" s="83" t="s">
        <v>950</v>
      </c>
      <c r="B250" s="114" t="s">
        <v>951</v>
      </c>
      <c r="C250" s="115">
        <v>1</v>
      </c>
      <c r="D250" s="115">
        <v>1</v>
      </c>
      <c r="E250" s="138" t="s">
        <v>379</v>
      </c>
      <c r="F250" s="138" t="s">
        <v>392</v>
      </c>
      <c r="G250" s="115">
        <v>1</v>
      </c>
      <c r="H250" s="115">
        <v>1</v>
      </c>
      <c r="I250" s="115">
        <v>0</v>
      </c>
      <c r="J250" s="115">
        <v>0</v>
      </c>
      <c r="K250" s="114" t="s">
        <v>402</v>
      </c>
      <c r="L250" s="114" t="s">
        <v>644</v>
      </c>
      <c r="M250" s="114" t="s">
        <v>1089</v>
      </c>
      <c r="N250" s="114" t="s">
        <v>285</v>
      </c>
      <c r="O250" s="82">
        <f t="shared" si="3"/>
        <v>5</v>
      </c>
      <c r="P250" s="115">
        <v>5</v>
      </c>
      <c r="Q250" s="116">
        <v>0</v>
      </c>
      <c r="R250" s="116">
        <v>0</v>
      </c>
      <c r="S250" s="83" t="s">
        <v>644</v>
      </c>
    </row>
    <row r="251" spans="1:19" ht="63.75" customHeight="1">
      <c r="A251" s="83" t="s">
        <v>491</v>
      </c>
      <c r="B251" s="114" t="s">
        <v>756</v>
      </c>
      <c r="C251" s="115">
        <v>3</v>
      </c>
      <c r="D251" s="115">
        <v>1</v>
      </c>
      <c r="E251" s="78" t="s">
        <v>1088</v>
      </c>
      <c r="F251" s="98" t="s">
        <v>1097</v>
      </c>
      <c r="G251" s="115">
        <v>0.333</v>
      </c>
      <c r="H251" s="115">
        <v>0.33</v>
      </c>
      <c r="I251" s="115">
        <v>0</v>
      </c>
      <c r="J251" s="115">
        <v>0</v>
      </c>
      <c r="K251" s="114" t="s">
        <v>492</v>
      </c>
      <c r="L251" s="114" t="s">
        <v>644</v>
      </c>
      <c r="M251" s="114" t="s">
        <v>1089</v>
      </c>
      <c r="N251" s="114" t="s">
        <v>285</v>
      </c>
      <c r="O251" s="82">
        <v>1.67</v>
      </c>
      <c r="P251" s="115">
        <v>1.67</v>
      </c>
      <c r="Q251" s="116">
        <v>0</v>
      </c>
      <c r="R251" s="116">
        <v>0</v>
      </c>
      <c r="S251" s="83" t="s">
        <v>644</v>
      </c>
    </row>
    <row r="252" spans="1:19" ht="62.25" customHeight="1">
      <c r="A252" s="83" t="s">
        <v>499</v>
      </c>
      <c r="B252" s="114" t="s">
        <v>249</v>
      </c>
      <c r="C252" s="115">
        <v>1</v>
      </c>
      <c r="D252" s="115">
        <v>1</v>
      </c>
      <c r="E252" s="120" t="s">
        <v>381</v>
      </c>
      <c r="F252" s="98" t="s">
        <v>1086</v>
      </c>
      <c r="G252" s="115">
        <v>1</v>
      </c>
      <c r="H252" s="115">
        <v>1</v>
      </c>
      <c r="I252" s="115">
        <v>0</v>
      </c>
      <c r="J252" s="115">
        <v>0</v>
      </c>
      <c r="K252" s="114" t="s">
        <v>394</v>
      </c>
      <c r="L252" s="114" t="s">
        <v>395</v>
      </c>
      <c r="M252" s="114" t="s">
        <v>1089</v>
      </c>
      <c r="N252" s="114" t="s">
        <v>285</v>
      </c>
      <c r="O252" s="82">
        <f>5*H252</f>
        <v>5</v>
      </c>
      <c r="P252" s="115">
        <v>5</v>
      </c>
      <c r="Q252" s="116">
        <v>0</v>
      </c>
      <c r="R252" s="116">
        <v>0</v>
      </c>
      <c r="S252" s="83" t="s">
        <v>644</v>
      </c>
    </row>
    <row r="253" spans="1:19" ht="69.75" customHeight="1">
      <c r="A253" s="83" t="s">
        <v>500</v>
      </c>
      <c r="B253" s="114" t="s">
        <v>665</v>
      </c>
      <c r="C253" s="115">
        <v>3</v>
      </c>
      <c r="D253" s="115">
        <v>3</v>
      </c>
      <c r="E253" s="120" t="s">
        <v>1090</v>
      </c>
      <c r="F253" s="98" t="s">
        <v>208</v>
      </c>
      <c r="G253" s="115">
        <v>1</v>
      </c>
      <c r="H253" s="115">
        <v>0.33</v>
      </c>
      <c r="I253" s="115">
        <v>0</v>
      </c>
      <c r="J253" s="115">
        <v>0</v>
      </c>
      <c r="K253" s="114" t="s">
        <v>438</v>
      </c>
      <c r="L253" s="114" t="s">
        <v>644</v>
      </c>
      <c r="M253" s="114" t="s">
        <v>1089</v>
      </c>
      <c r="N253" s="114" t="s">
        <v>285</v>
      </c>
      <c r="O253" s="82">
        <v>1.666</v>
      </c>
      <c r="P253" s="115">
        <v>5</v>
      </c>
      <c r="Q253" s="116">
        <v>0</v>
      </c>
      <c r="R253" s="116">
        <v>0</v>
      </c>
      <c r="S253" s="83" t="s">
        <v>644</v>
      </c>
    </row>
    <row r="254" spans="1:19" ht="68.25" customHeight="1">
      <c r="A254" s="83" t="s">
        <v>500</v>
      </c>
      <c r="B254" s="114" t="s">
        <v>501</v>
      </c>
      <c r="C254" s="115">
        <v>3</v>
      </c>
      <c r="D254" s="115">
        <v>3</v>
      </c>
      <c r="E254" s="120" t="s">
        <v>381</v>
      </c>
      <c r="F254" s="98" t="s">
        <v>208</v>
      </c>
      <c r="G254" s="115">
        <v>1</v>
      </c>
      <c r="H254" s="115">
        <v>0.33</v>
      </c>
      <c r="I254" s="115">
        <v>0</v>
      </c>
      <c r="J254" s="115">
        <v>0</v>
      </c>
      <c r="K254" s="114" t="s">
        <v>438</v>
      </c>
      <c r="L254" s="114" t="s">
        <v>644</v>
      </c>
      <c r="M254" s="114" t="s">
        <v>1089</v>
      </c>
      <c r="N254" s="114" t="s">
        <v>285</v>
      </c>
      <c r="O254" s="82">
        <v>1.666</v>
      </c>
      <c r="P254" s="115">
        <v>5</v>
      </c>
      <c r="Q254" s="116">
        <v>0</v>
      </c>
      <c r="R254" s="116">
        <v>0</v>
      </c>
      <c r="S254" s="83" t="s">
        <v>644</v>
      </c>
    </row>
    <row r="255" spans="1:19" ht="65.25" customHeight="1">
      <c r="A255" s="83" t="s">
        <v>500</v>
      </c>
      <c r="B255" s="114" t="s">
        <v>502</v>
      </c>
      <c r="C255" s="115">
        <v>3</v>
      </c>
      <c r="D255" s="115">
        <v>3</v>
      </c>
      <c r="E255" s="120" t="s">
        <v>380</v>
      </c>
      <c r="F255" s="98" t="s">
        <v>208</v>
      </c>
      <c r="G255" s="115">
        <v>1</v>
      </c>
      <c r="H255" s="115">
        <v>0.33</v>
      </c>
      <c r="I255" s="115">
        <v>0</v>
      </c>
      <c r="J255" s="115">
        <v>0</v>
      </c>
      <c r="K255" s="114" t="s">
        <v>438</v>
      </c>
      <c r="L255" s="114" t="s">
        <v>644</v>
      </c>
      <c r="M255" s="114" t="s">
        <v>1089</v>
      </c>
      <c r="N255" s="114" t="s">
        <v>285</v>
      </c>
      <c r="O255" s="82">
        <v>1.666</v>
      </c>
      <c r="P255" s="115">
        <v>5</v>
      </c>
      <c r="Q255" s="116">
        <v>0</v>
      </c>
      <c r="R255" s="116">
        <v>0</v>
      </c>
      <c r="S255" s="83" t="s">
        <v>644</v>
      </c>
    </row>
    <row r="256" spans="1:19" ht="66.75" customHeight="1">
      <c r="A256" s="83" t="s">
        <v>503</v>
      </c>
      <c r="B256" s="114" t="s">
        <v>504</v>
      </c>
      <c r="C256" s="115">
        <v>1</v>
      </c>
      <c r="D256" s="115">
        <v>1</v>
      </c>
      <c r="E256" s="78" t="s">
        <v>1088</v>
      </c>
      <c r="F256" s="138" t="s">
        <v>646</v>
      </c>
      <c r="G256" s="115">
        <v>1</v>
      </c>
      <c r="H256" s="115">
        <v>1</v>
      </c>
      <c r="I256" s="115">
        <v>0</v>
      </c>
      <c r="J256" s="115">
        <v>0</v>
      </c>
      <c r="K256" s="114" t="s">
        <v>505</v>
      </c>
      <c r="L256" s="114" t="s">
        <v>644</v>
      </c>
      <c r="M256" s="114" t="s">
        <v>1089</v>
      </c>
      <c r="N256" s="114" t="s">
        <v>285</v>
      </c>
      <c r="O256" s="82">
        <f aca="true" t="shared" si="4" ref="O256:O261">5*H256</f>
        <v>5</v>
      </c>
      <c r="P256" s="115">
        <v>5</v>
      </c>
      <c r="Q256" s="116">
        <v>0</v>
      </c>
      <c r="R256" s="116">
        <v>0</v>
      </c>
      <c r="S256" s="83" t="s">
        <v>644</v>
      </c>
    </row>
    <row r="257" spans="1:19" ht="66" customHeight="1">
      <c r="A257" s="83" t="s">
        <v>506</v>
      </c>
      <c r="B257" s="114" t="s">
        <v>507</v>
      </c>
      <c r="C257" s="115">
        <v>1</v>
      </c>
      <c r="D257" s="115">
        <v>1</v>
      </c>
      <c r="E257" s="120" t="s">
        <v>1096</v>
      </c>
      <c r="F257" s="98" t="s">
        <v>1097</v>
      </c>
      <c r="G257" s="115">
        <v>1</v>
      </c>
      <c r="H257" s="115">
        <v>1</v>
      </c>
      <c r="I257" s="115">
        <v>0</v>
      </c>
      <c r="J257" s="115">
        <v>0</v>
      </c>
      <c r="K257" s="114" t="s">
        <v>288</v>
      </c>
      <c r="L257" s="114" t="s">
        <v>644</v>
      </c>
      <c r="M257" s="114" t="s">
        <v>1089</v>
      </c>
      <c r="N257" s="114" t="s">
        <v>285</v>
      </c>
      <c r="O257" s="82">
        <f t="shared" si="4"/>
        <v>5</v>
      </c>
      <c r="P257" s="115">
        <v>5</v>
      </c>
      <c r="Q257" s="116">
        <v>0</v>
      </c>
      <c r="R257" s="116">
        <v>0</v>
      </c>
      <c r="S257" s="83" t="s">
        <v>644</v>
      </c>
    </row>
    <row r="258" spans="1:19" ht="64.5" customHeight="1">
      <c r="A258" s="83" t="s">
        <v>508</v>
      </c>
      <c r="B258" s="114" t="s">
        <v>222</v>
      </c>
      <c r="C258" s="115">
        <v>2</v>
      </c>
      <c r="D258" s="115">
        <v>2</v>
      </c>
      <c r="E258" s="120" t="s">
        <v>379</v>
      </c>
      <c r="F258" s="98" t="s">
        <v>1086</v>
      </c>
      <c r="G258" s="115">
        <v>1</v>
      </c>
      <c r="H258" s="115">
        <v>0.5</v>
      </c>
      <c r="I258" s="115">
        <v>0</v>
      </c>
      <c r="J258" s="115">
        <v>0</v>
      </c>
      <c r="K258" s="114" t="s">
        <v>394</v>
      </c>
      <c r="L258" s="114" t="s">
        <v>395</v>
      </c>
      <c r="M258" s="114" t="s">
        <v>1089</v>
      </c>
      <c r="N258" s="114" t="s">
        <v>285</v>
      </c>
      <c r="O258" s="82">
        <f t="shared" si="4"/>
        <v>2.5</v>
      </c>
      <c r="P258" s="115">
        <v>5</v>
      </c>
      <c r="Q258" s="116">
        <v>0</v>
      </c>
      <c r="R258" s="116">
        <v>0</v>
      </c>
      <c r="S258" s="83" t="s">
        <v>644</v>
      </c>
    </row>
    <row r="259" spans="1:19" ht="64.5" customHeight="1">
      <c r="A259" s="83" t="s">
        <v>508</v>
      </c>
      <c r="B259" s="114" t="s">
        <v>223</v>
      </c>
      <c r="C259" s="115">
        <v>2</v>
      </c>
      <c r="D259" s="115">
        <v>2</v>
      </c>
      <c r="E259" s="120" t="s">
        <v>1090</v>
      </c>
      <c r="F259" s="98" t="s">
        <v>1086</v>
      </c>
      <c r="G259" s="115">
        <v>1</v>
      </c>
      <c r="H259" s="115">
        <v>0.5</v>
      </c>
      <c r="I259" s="115">
        <v>0</v>
      </c>
      <c r="J259" s="115">
        <v>0</v>
      </c>
      <c r="K259" s="114" t="s">
        <v>394</v>
      </c>
      <c r="L259" s="114" t="s">
        <v>395</v>
      </c>
      <c r="M259" s="114" t="s">
        <v>1089</v>
      </c>
      <c r="N259" s="114" t="s">
        <v>285</v>
      </c>
      <c r="O259" s="82">
        <f t="shared" si="4"/>
        <v>2.5</v>
      </c>
      <c r="P259" s="115">
        <v>5</v>
      </c>
      <c r="Q259" s="116">
        <v>0</v>
      </c>
      <c r="R259" s="116">
        <v>0</v>
      </c>
      <c r="S259" s="83" t="s">
        <v>644</v>
      </c>
    </row>
    <row r="260" spans="1:19" ht="64.5" customHeight="1">
      <c r="A260" s="83" t="s">
        <v>509</v>
      </c>
      <c r="B260" s="114" t="s">
        <v>727</v>
      </c>
      <c r="C260" s="115">
        <v>2</v>
      </c>
      <c r="D260" s="115">
        <v>2</v>
      </c>
      <c r="E260" s="120" t="s">
        <v>379</v>
      </c>
      <c r="F260" s="98" t="s">
        <v>1086</v>
      </c>
      <c r="G260" s="115">
        <v>1</v>
      </c>
      <c r="H260" s="115">
        <v>0.5</v>
      </c>
      <c r="I260" s="115">
        <v>0</v>
      </c>
      <c r="J260" s="115">
        <v>0</v>
      </c>
      <c r="K260" s="114" t="s">
        <v>394</v>
      </c>
      <c r="L260" s="114" t="s">
        <v>395</v>
      </c>
      <c r="M260" s="114" t="s">
        <v>1089</v>
      </c>
      <c r="N260" s="114" t="s">
        <v>285</v>
      </c>
      <c r="O260" s="82">
        <f t="shared" si="4"/>
        <v>2.5</v>
      </c>
      <c r="P260" s="115">
        <v>5</v>
      </c>
      <c r="Q260" s="116">
        <v>0</v>
      </c>
      <c r="R260" s="116">
        <v>0</v>
      </c>
      <c r="S260" s="83" t="s">
        <v>644</v>
      </c>
    </row>
    <row r="261" spans="1:19" ht="63.75" customHeight="1">
      <c r="A261" s="83" t="s">
        <v>509</v>
      </c>
      <c r="B261" s="114" t="s">
        <v>728</v>
      </c>
      <c r="C261" s="115">
        <v>2</v>
      </c>
      <c r="D261" s="115">
        <v>2</v>
      </c>
      <c r="E261" s="78" t="s">
        <v>1088</v>
      </c>
      <c r="F261" s="98" t="s">
        <v>1086</v>
      </c>
      <c r="G261" s="115">
        <v>1</v>
      </c>
      <c r="H261" s="115">
        <v>0.5</v>
      </c>
      <c r="I261" s="115">
        <v>0</v>
      </c>
      <c r="J261" s="115">
        <v>0</v>
      </c>
      <c r="K261" s="114" t="s">
        <v>394</v>
      </c>
      <c r="L261" s="114" t="s">
        <v>395</v>
      </c>
      <c r="M261" s="114" t="s">
        <v>1089</v>
      </c>
      <c r="N261" s="114" t="s">
        <v>285</v>
      </c>
      <c r="O261" s="82">
        <f t="shared" si="4"/>
        <v>2.5</v>
      </c>
      <c r="P261" s="115">
        <v>5</v>
      </c>
      <c r="Q261" s="116">
        <v>0</v>
      </c>
      <c r="R261" s="116">
        <v>0</v>
      </c>
      <c r="S261" s="83" t="s">
        <v>644</v>
      </c>
    </row>
    <row r="262" spans="1:19" ht="69" customHeight="1">
      <c r="A262" s="83" t="s">
        <v>56</v>
      </c>
      <c r="B262" s="114" t="s">
        <v>237</v>
      </c>
      <c r="C262" s="115">
        <v>6</v>
      </c>
      <c r="D262" s="115">
        <v>2</v>
      </c>
      <c r="E262" s="120" t="s">
        <v>1090</v>
      </c>
      <c r="F262" s="98" t="s">
        <v>392</v>
      </c>
      <c r="G262" s="115">
        <v>0.333</v>
      </c>
      <c r="H262" s="115">
        <v>0.08</v>
      </c>
      <c r="I262" s="115">
        <v>0</v>
      </c>
      <c r="J262" s="115">
        <v>0</v>
      </c>
      <c r="K262" s="114" t="s">
        <v>292</v>
      </c>
      <c r="L262" s="114">
        <v>1.67</v>
      </c>
      <c r="M262" s="114" t="s">
        <v>688</v>
      </c>
      <c r="N262" s="114" t="s">
        <v>285</v>
      </c>
      <c r="O262" s="82">
        <v>0.835</v>
      </c>
      <c r="P262" s="115">
        <v>1.67</v>
      </c>
      <c r="Q262" s="116">
        <v>0</v>
      </c>
      <c r="R262" s="116">
        <v>0</v>
      </c>
      <c r="S262" s="83" t="s">
        <v>427</v>
      </c>
    </row>
    <row r="263" spans="1:19" ht="90.75" customHeight="1">
      <c r="A263" s="83" t="s">
        <v>56</v>
      </c>
      <c r="B263" s="114" t="s">
        <v>840</v>
      </c>
      <c r="C263" s="115">
        <v>6</v>
      </c>
      <c r="D263" s="115">
        <v>2</v>
      </c>
      <c r="E263" s="78" t="s">
        <v>1088</v>
      </c>
      <c r="F263" s="98" t="s">
        <v>392</v>
      </c>
      <c r="G263" s="115">
        <v>0.333</v>
      </c>
      <c r="H263" s="115">
        <v>0.08</v>
      </c>
      <c r="I263" s="115">
        <v>0</v>
      </c>
      <c r="J263" s="115">
        <v>0</v>
      </c>
      <c r="K263" s="114" t="s">
        <v>292</v>
      </c>
      <c r="L263" s="114"/>
      <c r="M263" s="114" t="s">
        <v>688</v>
      </c>
      <c r="N263" s="114" t="s">
        <v>285</v>
      </c>
      <c r="O263" s="82">
        <v>0.835</v>
      </c>
      <c r="P263" s="115">
        <v>1.67</v>
      </c>
      <c r="Q263" s="116">
        <v>0</v>
      </c>
      <c r="R263" s="116">
        <v>0</v>
      </c>
      <c r="S263" s="83" t="s">
        <v>427</v>
      </c>
    </row>
    <row r="264" spans="1:19" ht="69" customHeight="1">
      <c r="A264" s="83" t="s">
        <v>767</v>
      </c>
      <c r="B264" s="114" t="s">
        <v>715</v>
      </c>
      <c r="C264" s="115">
        <v>1</v>
      </c>
      <c r="D264" s="115">
        <v>1</v>
      </c>
      <c r="E264" s="120" t="s">
        <v>1099</v>
      </c>
      <c r="F264" s="98" t="s">
        <v>208</v>
      </c>
      <c r="G264" s="115">
        <v>1</v>
      </c>
      <c r="H264" s="115">
        <v>1</v>
      </c>
      <c r="I264" s="115">
        <v>0.21</v>
      </c>
      <c r="J264" s="115">
        <v>3</v>
      </c>
      <c r="K264" s="114" t="s">
        <v>355</v>
      </c>
      <c r="L264" s="114" t="s">
        <v>990</v>
      </c>
      <c r="M264" s="114" t="s">
        <v>1098</v>
      </c>
      <c r="N264" s="114" t="s">
        <v>768</v>
      </c>
      <c r="O264" s="82">
        <f>15*H264</f>
        <v>15</v>
      </c>
      <c r="P264" s="115">
        <v>15</v>
      </c>
      <c r="Q264" s="116">
        <v>0</v>
      </c>
      <c r="R264" s="116">
        <v>0</v>
      </c>
      <c r="S264" s="83" t="s">
        <v>769</v>
      </c>
    </row>
    <row r="265" spans="1:19" ht="64.5" customHeight="1">
      <c r="A265" s="83" t="s">
        <v>770</v>
      </c>
      <c r="B265" s="114" t="s">
        <v>756</v>
      </c>
      <c r="C265" s="115">
        <v>5</v>
      </c>
      <c r="D265" s="115">
        <v>5</v>
      </c>
      <c r="E265" s="78" t="s">
        <v>1088</v>
      </c>
      <c r="F265" s="98" t="s">
        <v>1097</v>
      </c>
      <c r="G265" s="115">
        <v>1</v>
      </c>
      <c r="H265" s="115">
        <v>0.2</v>
      </c>
      <c r="I265" s="115">
        <v>0.5</v>
      </c>
      <c r="J265" s="115">
        <v>7</v>
      </c>
      <c r="K265" s="114" t="s">
        <v>355</v>
      </c>
      <c r="L265" s="114" t="s">
        <v>990</v>
      </c>
      <c r="M265" s="114" t="s">
        <v>1098</v>
      </c>
      <c r="N265" s="114" t="s">
        <v>768</v>
      </c>
      <c r="O265" s="82">
        <f aca="true" t="shared" si="5" ref="O265:O271">15*H265</f>
        <v>3</v>
      </c>
      <c r="P265" s="115">
        <v>15</v>
      </c>
      <c r="Q265" s="116">
        <v>0</v>
      </c>
      <c r="R265" s="116">
        <v>0</v>
      </c>
      <c r="S265" s="83" t="s">
        <v>644</v>
      </c>
    </row>
    <row r="266" spans="1:19" ht="75.75" customHeight="1">
      <c r="A266" s="83" t="s">
        <v>770</v>
      </c>
      <c r="B266" s="114" t="s">
        <v>289</v>
      </c>
      <c r="C266" s="115">
        <v>5</v>
      </c>
      <c r="D266" s="115">
        <v>5</v>
      </c>
      <c r="E266" s="120" t="s">
        <v>381</v>
      </c>
      <c r="F266" s="98" t="s">
        <v>1097</v>
      </c>
      <c r="G266" s="115">
        <v>1</v>
      </c>
      <c r="H266" s="115">
        <v>0.2</v>
      </c>
      <c r="I266" s="115">
        <v>0.5</v>
      </c>
      <c r="J266" s="115">
        <v>7</v>
      </c>
      <c r="K266" s="114" t="s">
        <v>355</v>
      </c>
      <c r="L266" s="114" t="s">
        <v>990</v>
      </c>
      <c r="M266" s="114" t="s">
        <v>1098</v>
      </c>
      <c r="N266" s="114" t="s">
        <v>768</v>
      </c>
      <c r="O266" s="82">
        <f t="shared" si="5"/>
        <v>3</v>
      </c>
      <c r="P266" s="115">
        <v>15</v>
      </c>
      <c r="Q266" s="116">
        <v>0</v>
      </c>
      <c r="R266" s="116">
        <v>0</v>
      </c>
      <c r="S266" s="83" t="s">
        <v>644</v>
      </c>
    </row>
    <row r="267" spans="1:19" ht="75" customHeight="1">
      <c r="A267" s="83" t="s">
        <v>770</v>
      </c>
      <c r="B267" s="114" t="s">
        <v>290</v>
      </c>
      <c r="C267" s="115">
        <v>5</v>
      </c>
      <c r="D267" s="115">
        <v>5</v>
      </c>
      <c r="E267" s="120" t="s">
        <v>1096</v>
      </c>
      <c r="F267" s="98" t="s">
        <v>1097</v>
      </c>
      <c r="G267" s="115">
        <v>1</v>
      </c>
      <c r="H267" s="115">
        <v>0.2</v>
      </c>
      <c r="I267" s="115">
        <v>0.5</v>
      </c>
      <c r="J267" s="115">
        <v>7</v>
      </c>
      <c r="K267" s="114" t="s">
        <v>355</v>
      </c>
      <c r="L267" s="114" t="s">
        <v>990</v>
      </c>
      <c r="M267" s="114" t="s">
        <v>1098</v>
      </c>
      <c r="N267" s="114" t="s">
        <v>768</v>
      </c>
      <c r="O267" s="82">
        <f t="shared" si="5"/>
        <v>3</v>
      </c>
      <c r="P267" s="115">
        <v>15</v>
      </c>
      <c r="Q267" s="116">
        <v>0</v>
      </c>
      <c r="R267" s="116">
        <v>0</v>
      </c>
      <c r="S267" s="83" t="s">
        <v>644</v>
      </c>
    </row>
    <row r="268" spans="1:19" ht="64.5" customHeight="1">
      <c r="A268" s="83" t="s">
        <v>770</v>
      </c>
      <c r="B268" s="114" t="s">
        <v>771</v>
      </c>
      <c r="C268" s="115">
        <v>5</v>
      </c>
      <c r="D268" s="115">
        <v>5</v>
      </c>
      <c r="E268" s="120" t="s">
        <v>1096</v>
      </c>
      <c r="F268" s="98" t="s">
        <v>1097</v>
      </c>
      <c r="G268" s="115">
        <v>1</v>
      </c>
      <c r="H268" s="115">
        <v>0.2</v>
      </c>
      <c r="I268" s="115">
        <v>0.5</v>
      </c>
      <c r="J268" s="115">
        <v>7</v>
      </c>
      <c r="K268" s="114" t="s">
        <v>355</v>
      </c>
      <c r="L268" s="114" t="s">
        <v>990</v>
      </c>
      <c r="M268" s="114" t="s">
        <v>1098</v>
      </c>
      <c r="N268" s="114" t="s">
        <v>768</v>
      </c>
      <c r="O268" s="82">
        <f t="shared" si="5"/>
        <v>3</v>
      </c>
      <c r="P268" s="115">
        <v>15</v>
      </c>
      <c r="Q268" s="116">
        <v>0</v>
      </c>
      <c r="R268" s="116">
        <v>0</v>
      </c>
      <c r="S268" s="83" t="s">
        <v>644</v>
      </c>
    </row>
    <row r="269" spans="1:19" ht="62.25" customHeight="1">
      <c r="A269" s="83" t="s">
        <v>770</v>
      </c>
      <c r="B269" s="114" t="s">
        <v>772</v>
      </c>
      <c r="C269" s="115">
        <v>5</v>
      </c>
      <c r="D269" s="115">
        <v>5</v>
      </c>
      <c r="E269" s="120" t="s">
        <v>183</v>
      </c>
      <c r="F269" s="98" t="s">
        <v>1097</v>
      </c>
      <c r="G269" s="115">
        <v>1</v>
      </c>
      <c r="H269" s="115">
        <v>0.2</v>
      </c>
      <c r="I269" s="115">
        <v>0.5</v>
      </c>
      <c r="J269" s="115">
        <v>7</v>
      </c>
      <c r="K269" s="114" t="s">
        <v>355</v>
      </c>
      <c r="L269" s="114" t="s">
        <v>990</v>
      </c>
      <c r="M269" s="114" t="s">
        <v>1098</v>
      </c>
      <c r="N269" s="114" t="s">
        <v>768</v>
      </c>
      <c r="O269" s="82">
        <f t="shared" si="5"/>
        <v>3</v>
      </c>
      <c r="P269" s="115">
        <v>15</v>
      </c>
      <c r="Q269" s="116">
        <v>0</v>
      </c>
      <c r="R269" s="116">
        <v>0</v>
      </c>
      <c r="S269" s="83" t="s">
        <v>644</v>
      </c>
    </row>
    <row r="270" spans="1:19" ht="75.75" customHeight="1">
      <c r="A270" s="83" t="s">
        <v>773</v>
      </c>
      <c r="B270" s="114" t="s">
        <v>289</v>
      </c>
      <c r="C270" s="115">
        <v>1</v>
      </c>
      <c r="D270" s="115">
        <v>1</v>
      </c>
      <c r="E270" s="120" t="s">
        <v>381</v>
      </c>
      <c r="F270" s="98" t="s">
        <v>1097</v>
      </c>
      <c r="G270" s="115">
        <v>1</v>
      </c>
      <c r="H270" s="115">
        <v>1</v>
      </c>
      <c r="I270" s="115">
        <v>0.5</v>
      </c>
      <c r="J270" s="115">
        <v>7</v>
      </c>
      <c r="K270" s="114" t="s">
        <v>355</v>
      </c>
      <c r="L270" s="114" t="s">
        <v>990</v>
      </c>
      <c r="M270" s="114" t="s">
        <v>1098</v>
      </c>
      <c r="N270" s="114" t="s">
        <v>768</v>
      </c>
      <c r="O270" s="82">
        <f t="shared" si="5"/>
        <v>15</v>
      </c>
      <c r="P270" s="115">
        <v>15</v>
      </c>
      <c r="Q270" s="116">
        <v>0</v>
      </c>
      <c r="R270" s="116">
        <v>0</v>
      </c>
      <c r="S270" s="83" t="s">
        <v>644</v>
      </c>
    </row>
    <row r="271" spans="1:19" ht="75" customHeight="1">
      <c r="A271" s="83" t="s">
        <v>517</v>
      </c>
      <c r="B271" s="114" t="s">
        <v>398</v>
      </c>
      <c r="C271" s="115">
        <v>1</v>
      </c>
      <c r="D271" s="115">
        <v>1</v>
      </c>
      <c r="E271" s="120" t="s">
        <v>381</v>
      </c>
      <c r="F271" s="98" t="s">
        <v>1097</v>
      </c>
      <c r="G271" s="115">
        <v>1</v>
      </c>
      <c r="H271" s="115">
        <v>1</v>
      </c>
      <c r="I271" s="115">
        <v>0.43</v>
      </c>
      <c r="J271" s="115">
        <v>6</v>
      </c>
      <c r="K271" s="114" t="s">
        <v>355</v>
      </c>
      <c r="L271" s="114" t="s">
        <v>990</v>
      </c>
      <c r="M271" s="114" t="s">
        <v>1098</v>
      </c>
      <c r="N271" s="114" t="s">
        <v>768</v>
      </c>
      <c r="O271" s="82">
        <f t="shared" si="5"/>
        <v>15</v>
      </c>
      <c r="P271" s="115">
        <v>15</v>
      </c>
      <c r="Q271" s="116">
        <v>0</v>
      </c>
      <c r="R271" s="116">
        <v>0</v>
      </c>
      <c r="S271" s="83" t="s">
        <v>644</v>
      </c>
    </row>
    <row r="272" spans="1:19" ht="70.5" customHeight="1">
      <c r="A272" s="83" t="s">
        <v>518</v>
      </c>
      <c r="B272" s="114" t="s">
        <v>519</v>
      </c>
      <c r="C272" s="115">
        <v>1</v>
      </c>
      <c r="D272" s="115">
        <v>1</v>
      </c>
      <c r="E272" s="120" t="s">
        <v>380</v>
      </c>
      <c r="F272" s="98" t="s">
        <v>1086</v>
      </c>
      <c r="G272" s="115">
        <v>1</v>
      </c>
      <c r="H272" s="115">
        <v>1</v>
      </c>
      <c r="I272" s="115">
        <v>0.29</v>
      </c>
      <c r="J272" s="115">
        <v>4</v>
      </c>
      <c r="K272" s="114" t="s">
        <v>402</v>
      </c>
      <c r="L272" s="114" t="s">
        <v>644</v>
      </c>
      <c r="M272" s="114" t="s">
        <v>1098</v>
      </c>
      <c r="N272" s="114" t="s">
        <v>520</v>
      </c>
      <c r="O272" s="82">
        <v>2</v>
      </c>
      <c r="P272" s="115">
        <v>5</v>
      </c>
      <c r="Q272" s="116">
        <v>0</v>
      </c>
      <c r="R272" s="116">
        <v>0</v>
      </c>
      <c r="S272" s="83" t="s">
        <v>644</v>
      </c>
    </row>
    <row r="273" spans="1:19" ht="77.25" customHeight="1">
      <c r="A273" s="83" t="s">
        <v>521</v>
      </c>
      <c r="B273" s="114" t="s">
        <v>522</v>
      </c>
      <c r="C273" s="115">
        <v>4</v>
      </c>
      <c r="D273" s="115">
        <v>1</v>
      </c>
      <c r="E273" s="138" t="s">
        <v>782</v>
      </c>
      <c r="F273" s="138" t="s">
        <v>781</v>
      </c>
      <c r="G273" s="115">
        <v>0.25</v>
      </c>
      <c r="H273" s="115">
        <v>0.25</v>
      </c>
      <c r="I273" s="115">
        <v>0.29</v>
      </c>
      <c r="J273" s="115">
        <v>4</v>
      </c>
      <c r="K273" s="114" t="s">
        <v>523</v>
      </c>
      <c r="L273" s="114" t="s">
        <v>644</v>
      </c>
      <c r="M273" s="114" t="s">
        <v>1098</v>
      </c>
      <c r="N273" s="114" t="s">
        <v>524</v>
      </c>
      <c r="O273" s="82">
        <v>0.5</v>
      </c>
      <c r="P273" s="115">
        <v>0.5</v>
      </c>
      <c r="Q273" s="116">
        <v>0</v>
      </c>
      <c r="R273" s="116">
        <v>0</v>
      </c>
      <c r="S273" s="83" t="s">
        <v>644</v>
      </c>
    </row>
    <row r="274" spans="1:19" ht="68.25" customHeight="1">
      <c r="A274" s="83" t="s">
        <v>177</v>
      </c>
      <c r="B274" s="114" t="s">
        <v>178</v>
      </c>
      <c r="C274" s="115">
        <v>2</v>
      </c>
      <c r="D274" s="115">
        <v>1</v>
      </c>
      <c r="E274" s="138" t="s">
        <v>391</v>
      </c>
      <c r="F274" s="138" t="s">
        <v>1097</v>
      </c>
      <c r="G274" s="115">
        <v>0.5</v>
      </c>
      <c r="H274" s="115">
        <v>0.5</v>
      </c>
      <c r="I274" s="115">
        <v>0.64</v>
      </c>
      <c r="J274" s="115">
        <v>9</v>
      </c>
      <c r="K274" s="114" t="s">
        <v>179</v>
      </c>
      <c r="L274" s="114" t="s">
        <v>644</v>
      </c>
      <c r="M274" s="114" t="s">
        <v>1098</v>
      </c>
      <c r="N274" s="114" t="s">
        <v>524</v>
      </c>
      <c r="O274" s="82">
        <v>1</v>
      </c>
      <c r="P274" s="115">
        <v>1</v>
      </c>
      <c r="Q274" s="116">
        <v>0</v>
      </c>
      <c r="R274" s="116">
        <v>0</v>
      </c>
      <c r="S274" s="83" t="s">
        <v>644</v>
      </c>
    </row>
    <row r="275" spans="1:19" ht="69" customHeight="1">
      <c r="A275" s="83" t="s">
        <v>180</v>
      </c>
      <c r="B275" s="114" t="s">
        <v>756</v>
      </c>
      <c r="C275" s="115">
        <v>1</v>
      </c>
      <c r="D275" s="115">
        <v>1</v>
      </c>
      <c r="E275" s="78" t="s">
        <v>1088</v>
      </c>
      <c r="F275" s="98" t="s">
        <v>1097</v>
      </c>
      <c r="G275" s="115">
        <v>1</v>
      </c>
      <c r="H275" s="115">
        <v>1</v>
      </c>
      <c r="I275" s="115">
        <v>0.36</v>
      </c>
      <c r="J275" s="115">
        <v>5</v>
      </c>
      <c r="K275" s="114" t="s">
        <v>179</v>
      </c>
      <c r="L275" s="114" t="s">
        <v>644</v>
      </c>
      <c r="M275" s="114" t="s">
        <v>1098</v>
      </c>
      <c r="N275" s="114" t="s">
        <v>524</v>
      </c>
      <c r="O275" s="82">
        <v>2</v>
      </c>
      <c r="P275" s="115">
        <v>2</v>
      </c>
      <c r="Q275" s="116">
        <v>0</v>
      </c>
      <c r="R275" s="116">
        <v>0</v>
      </c>
      <c r="S275" s="83" t="s">
        <v>644</v>
      </c>
    </row>
    <row r="276" spans="1:19" ht="59.25" customHeight="1">
      <c r="A276" s="83" t="s">
        <v>181</v>
      </c>
      <c r="B276" s="114" t="s">
        <v>519</v>
      </c>
      <c r="C276" s="115">
        <v>1</v>
      </c>
      <c r="D276" s="115">
        <v>1</v>
      </c>
      <c r="E276" s="120" t="s">
        <v>380</v>
      </c>
      <c r="F276" s="98" t="s">
        <v>1086</v>
      </c>
      <c r="G276" s="115">
        <v>1</v>
      </c>
      <c r="H276" s="115">
        <v>1</v>
      </c>
      <c r="I276" s="115">
        <v>0.57</v>
      </c>
      <c r="J276" s="115">
        <v>8</v>
      </c>
      <c r="K276" s="114" t="s">
        <v>179</v>
      </c>
      <c r="L276" s="114" t="s">
        <v>644</v>
      </c>
      <c r="M276" s="114" t="s">
        <v>1098</v>
      </c>
      <c r="N276" s="114" t="s">
        <v>524</v>
      </c>
      <c r="O276" s="82">
        <v>2</v>
      </c>
      <c r="P276" s="115">
        <v>2</v>
      </c>
      <c r="Q276" s="116">
        <v>0</v>
      </c>
      <c r="R276" s="116">
        <v>0</v>
      </c>
      <c r="S276" s="83" t="s">
        <v>644</v>
      </c>
    </row>
    <row r="277" spans="1:19" ht="60" customHeight="1">
      <c r="A277" s="83" t="s">
        <v>129</v>
      </c>
      <c r="B277" s="114" t="s">
        <v>522</v>
      </c>
      <c r="C277" s="115">
        <v>1</v>
      </c>
      <c r="D277" s="115">
        <v>1</v>
      </c>
      <c r="E277" s="138" t="s">
        <v>782</v>
      </c>
      <c r="F277" s="138" t="s">
        <v>781</v>
      </c>
      <c r="G277" s="115">
        <v>1</v>
      </c>
      <c r="H277" s="115">
        <v>1</v>
      </c>
      <c r="I277" s="115">
        <v>0.21</v>
      </c>
      <c r="J277" s="115">
        <v>3</v>
      </c>
      <c r="K277" s="114" t="s">
        <v>179</v>
      </c>
      <c r="L277" s="114" t="s">
        <v>644</v>
      </c>
      <c r="M277" s="114" t="s">
        <v>1098</v>
      </c>
      <c r="N277" s="114" t="s">
        <v>524</v>
      </c>
      <c r="O277" s="82">
        <v>2</v>
      </c>
      <c r="P277" s="115">
        <v>2</v>
      </c>
      <c r="Q277" s="116">
        <v>0</v>
      </c>
      <c r="R277" s="116">
        <v>0</v>
      </c>
      <c r="S277" s="83" t="s">
        <v>769</v>
      </c>
    </row>
    <row r="278" spans="1:19" ht="57" customHeight="1">
      <c r="A278" s="83" t="s">
        <v>130</v>
      </c>
      <c r="B278" s="114" t="s">
        <v>131</v>
      </c>
      <c r="C278" s="115">
        <v>1</v>
      </c>
      <c r="D278" s="115">
        <v>1</v>
      </c>
      <c r="E278" s="120" t="s">
        <v>1099</v>
      </c>
      <c r="F278" s="98" t="s">
        <v>1097</v>
      </c>
      <c r="G278" s="115">
        <v>1</v>
      </c>
      <c r="H278" s="115">
        <v>1</v>
      </c>
      <c r="I278" s="115">
        <v>0.57</v>
      </c>
      <c r="J278" s="115">
        <v>8</v>
      </c>
      <c r="K278" s="114" t="s">
        <v>179</v>
      </c>
      <c r="L278" s="114" t="s">
        <v>644</v>
      </c>
      <c r="M278" s="114" t="s">
        <v>1098</v>
      </c>
      <c r="N278" s="114" t="s">
        <v>524</v>
      </c>
      <c r="O278" s="82">
        <v>2</v>
      </c>
      <c r="P278" s="115">
        <v>2</v>
      </c>
      <c r="Q278" s="116">
        <v>0</v>
      </c>
      <c r="R278" s="116">
        <v>0</v>
      </c>
      <c r="S278" s="83" t="s">
        <v>644</v>
      </c>
    </row>
    <row r="279" spans="1:19" ht="51" customHeight="1">
      <c r="A279" s="83" t="s">
        <v>132</v>
      </c>
      <c r="B279" s="114" t="s">
        <v>519</v>
      </c>
      <c r="C279" s="115">
        <v>1</v>
      </c>
      <c r="D279" s="115">
        <v>1</v>
      </c>
      <c r="E279" s="120" t="s">
        <v>380</v>
      </c>
      <c r="F279" s="98" t="s">
        <v>1086</v>
      </c>
      <c r="G279" s="115">
        <v>1</v>
      </c>
      <c r="H279" s="115">
        <v>1</v>
      </c>
      <c r="I279" s="115">
        <v>0.43</v>
      </c>
      <c r="J279" s="115">
        <v>6</v>
      </c>
      <c r="K279" s="114" t="s">
        <v>179</v>
      </c>
      <c r="L279" s="114" t="s">
        <v>644</v>
      </c>
      <c r="M279" s="114" t="s">
        <v>152</v>
      </c>
      <c r="N279" s="114" t="s">
        <v>524</v>
      </c>
      <c r="O279" s="82">
        <v>2</v>
      </c>
      <c r="P279" s="115">
        <v>2</v>
      </c>
      <c r="Q279" s="116">
        <v>0</v>
      </c>
      <c r="R279" s="116">
        <v>0</v>
      </c>
      <c r="S279" s="83" t="s">
        <v>644</v>
      </c>
    </row>
    <row r="280" spans="1:20" ht="63.75" customHeight="1">
      <c r="A280" s="83" t="s">
        <v>133</v>
      </c>
      <c r="B280" s="114" t="s">
        <v>283</v>
      </c>
      <c r="C280" s="115">
        <v>3</v>
      </c>
      <c r="D280" s="115">
        <v>2</v>
      </c>
      <c r="E280" s="78" t="s">
        <v>1088</v>
      </c>
      <c r="F280" s="98" t="s">
        <v>1086</v>
      </c>
      <c r="G280" s="115">
        <v>0.667</v>
      </c>
      <c r="H280" s="115">
        <f>1/6</f>
        <v>0.16666666666666666</v>
      </c>
      <c r="I280" s="115">
        <v>0.57</v>
      </c>
      <c r="J280" s="115">
        <v>8</v>
      </c>
      <c r="K280" s="114" t="s">
        <v>179</v>
      </c>
      <c r="L280" s="114"/>
      <c r="M280" s="114" t="s">
        <v>1098</v>
      </c>
      <c r="N280" s="114" t="s">
        <v>524</v>
      </c>
      <c r="O280" s="82">
        <v>0.44</v>
      </c>
      <c r="P280" s="115">
        <v>1.33</v>
      </c>
      <c r="Q280" s="116">
        <v>0</v>
      </c>
      <c r="R280" s="116">
        <v>0</v>
      </c>
      <c r="S280" s="83" t="s">
        <v>427</v>
      </c>
      <c r="T280" s="136"/>
    </row>
    <row r="281" spans="1:19" ht="65.25" customHeight="1">
      <c r="A281" s="83" t="s">
        <v>133</v>
      </c>
      <c r="B281" s="114" t="s">
        <v>286</v>
      </c>
      <c r="C281" s="115">
        <v>3</v>
      </c>
      <c r="D281" s="115">
        <v>2</v>
      </c>
      <c r="E281" s="120" t="s">
        <v>379</v>
      </c>
      <c r="F281" s="98" t="s">
        <v>1086</v>
      </c>
      <c r="G281" s="115">
        <v>0.667</v>
      </c>
      <c r="H281" s="115">
        <f>1/3</f>
        <v>0.3333333333333333</v>
      </c>
      <c r="I281" s="115">
        <v>0.57</v>
      </c>
      <c r="J281" s="115">
        <v>8</v>
      </c>
      <c r="K281" s="114" t="s">
        <v>179</v>
      </c>
      <c r="L281" s="114"/>
      <c r="M281" s="114" t="s">
        <v>1098</v>
      </c>
      <c r="N281" s="114" t="s">
        <v>524</v>
      </c>
      <c r="O281" s="82">
        <v>0.89</v>
      </c>
      <c r="P281" s="115">
        <v>1.33</v>
      </c>
      <c r="Q281" s="116">
        <v>0</v>
      </c>
      <c r="R281" s="116">
        <v>0</v>
      </c>
      <c r="S281" s="83" t="s">
        <v>427</v>
      </c>
    </row>
    <row r="282" spans="1:21" ht="66" customHeight="1">
      <c r="A282" s="83" t="s">
        <v>134</v>
      </c>
      <c r="B282" s="114" t="s">
        <v>756</v>
      </c>
      <c r="C282" s="115">
        <v>4</v>
      </c>
      <c r="D282" s="115">
        <v>2</v>
      </c>
      <c r="E282" s="78" t="s">
        <v>1088</v>
      </c>
      <c r="F282" s="98" t="s">
        <v>1097</v>
      </c>
      <c r="G282" s="115">
        <v>0.5</v>
      </c>
      <c r="H282" s="115">
        <v>0.25</v>
      </c>
      <c r="I282" s="115">
        <v>0.64</v>
      </c>
      <c r="J282" s="115">
        <v>9</v>
      </c>
      <c r="K282" s="114" t="s">
        <v>179</v>
      </c>
      <c r="L282" s="114" t="s">
        <v>644</v>
      </c>
      <c r="M282" s="114" t="s">
        <v>1098</v>
      </c>
      <c r="N282" s="114" t="s">
        <v>524</v>
      </c>
      <c r="O282" s="82">
        <v>0.5</v>
      </c>
      <c r="P282" s="115">
        <v>1</v>
      </c>
      <c r="Q282" s="116">
        <v>0</v>
      </c>
      <c r="R282" s="116">
        <v>0</v>
      </c>
      <c r="S282" s="83" t="s">
        <v>644</v>
      </c>
      <c r="U282" s="9"/>
    </row>
    <row r="283" spans="1:19" ht="71.25" customHeight="1">
      <c r="A283" s="83" t="s">
        <v>134</v>
      </c>
      <c r="B283" s="114" t="s">
        <v>290</v>
      </c>
      <c r="C283" s="115">
        <v>4</v>
      </c>
      <c r="D283" s="115">
        <v>2</v>
      </c>
      <c r="E283" s="120" t="s">
        <v>1096</v>
      </c>
      <c r="F283" s="98" t="s">
        <v>1097</v>
      </c>
      <c r="G283" s="115">
        <v>0.5</v>
      </c>
      <c r="H283" s="115">
        <v>0.25</v>
      </c>
      <c r="I283" s="115">
        <v>0.64</v>
      </c>
      <c r="J283" s="115">
        <v>9</v>
      </c>
      <c r="K283" s="114" t="s">
        <v>179</v>
      </c>
      <c r="L283" s="114" t="s">
        <v>644</v>
      </c>
      <c r="M283" s="114" t="s">
        <v>1098</v>
      </c>
      <c r="N283" s="114" t="s">
        <v>524</v>
      </c>
      <c r="O283" s="82">
        <v>0.5</v>
      </c>
      <c r="P283" s="115">
        <v>1</v>
      </c>
      <c r="Q283" s="116">
        <v>0</v>
      </c>
      <c r="R283" s="116">
        <v>0</v>
      </c>
      <c r="S283" s="83" t="s">
        <v>644</v>
      </c>
    </row>
    <row r="284" spans="1:19" ht="66.75" customHeight="1">
      <c r="A284" s="83" t="s">
        <v>89</v>
      </c>
      <c r="B284" s="114" t="s">
        <v>90</v>
      </c>
      <c r="C284" s="115">
        <v>1</v>
      </c>
      <c r="D284" s="115">
        <v>1</v>
      </c>
      <c r="E284" s="138"/>
      <c r="F284" s="115" t="s">
        <v>1097</v>
      </c>
      <c r="G284" s="115">
        <v>1</v>
      </c>
      <c r="H284" s="115">
        <v>1</v>
      </c>
      <c r="I284" s="115">
        <v>0.5</v>
      </c>
      <c r="J284" s="115">
        <v>7</v>
      </c>
      <c r="K284" s="114" t="s">
        <v>179</v>
      </c>
      <c r="L284" s="114" t="s">
        <v>644</v>
      </c>
      <c r="M284" s="114" t="s">
        <v>1098</v>
      </c>
      <c r="N284" s="114" t="s">
        <v>524</v>
      </c>
      <c r="O284" s="82">
        <v>2</v>
      </c>
      <c r="P284" s="115">
        <v>2</v>
      </c>
      <c r="Q284" s="116">
        <v>0</v>
      </c>
      <c r="R284" s="116">
        <v>0</v>
      </c>
      <c r="S284" s="83" t="s">
        <v>644</v>
      </c>
    </row>
    <row r="285" spans="1:19" ht="78.75" customHeight="1">
      <c r="A285" s="140" t="s">
        <v>153</v>
      </c>
      <c r="B285" s="114" t="s">
        <v>114</v>
      </c>
      <c r="C285" s="141"/>
      <c r="D285" s="141"/>
      <c r="E285" s="141"/>
      <c r="F285" s="141" t="s">
        <v>208</v>
      </c>
      <c r="G285" s="141">
        <v>1</v>
      </c>
      <c r="H285" s="141">
        <v>1</v>
      </c>
      <c r="I285" s="141"/>
      <c r="J285" s="141"/>
      <c r="K285" s="141"/>
      <c r="L285" s="141"/>
      <c r="M285" s="114" t="s">
        <v>1089</v>
      </c>
      <c r="N285" s="141"/>
      <c r="O285" s="142">
        <v>5</v>
      </c>
      <c r="P285" s="142"/>
      <c r="Q285" s="3"/>
      <c r="R285" s="3"/>
      <c r="S285" s="143"/>
    </row>
    <row r="286" spans="1:19" ht="63.75" customHeight="1">
      <c r="A286" s="144" t="s">
        <v>1188</v>
      </c>
      <c r="B286" s="114" t="s">
        <v>178</v>
      </c>
      <c r="C286" s="141"/>
      <c r="D286" s="141"/>
      <c r="E286" s="141"/>
      <c r="F286" s="141" t="s">
        <v>1097</v>
      </c>
      <c r="G286" s="141"/>
      <c r="H286" s="141"/>
      <c r="I286" s="141"/>
      <c r="J286" s="141"/>
      <c r="K286" s="141"/>
      <c r="L286" s="141"/>
      <c r="M286" s="114" t="s">
        <v>1098</v>
      </c>
      <c r="N286" s="141"/>
      <c r="O286" s="142">
        <v>0.67</v>
      </c>
      <c r="P286" s="141"/>
      <c r="Q286" s="3"/>
      <c r="R286" s="3"/>
      <c r="S286" s="3"/>
    </row>
    <row r="287" spans="1:19" ht="63.75" customHeight="1">
      <c r="A287" s="144" t="s">
        <v>1188</v>
      </c>
      <c r="B287" s="114" t="s">
        <v>522</v>
      </c>
      <c r="C287" s="141"/>
      <c r="D287" s="141"/>
      <c r="E287" s="141"/>
      <c r="F287" s="141" t="s">
        <v>781</v>
      </c>
      <c r="G287" s="141"/>
      <c r="H287" s="141"/>
      <c r="I287" s="141"/>
      <c r="J287" s="141"/>
      <c r="K287" s="141"/>
      <c r="L287" s="141"/>
      <c r="M287" s="114" t="s">
        <v>1098</v>
      </c>
      <c r="N287" s="141"/>
      <c r="O287" s="142">
        <v>0.67</v>
      </c>
      <c r="P287" s="142"/>
      <c r="Q287" s="3"/>
      <c r="R287" s="3"/>
      <c r="S287" s="3"/>
    </row>
    <row r="288" spans="1:19" ht="89.25" customHeight="1">
      <c r="A288" s="144" t="s">
        <v>281</v>
      </c>
      <c r="B288" s="114" t="s">
        <v>178</v>
      </c>
      <c r="C288" s="141"/>
      <c r="D288" s="141"/>
      <c r="E288" s="141"/>
      <c r="F288" s="141" t="s">
        <v>1097</v>
      </c>
      <c r="G288" s="141"/>
      <c r="H288" s="141"/>
      <c r="I288" s="141"/>
      <c r="J288" s="141"/>
      <c r="K288" s="141"/>
      <c r="L288" s="141"/>
      <c r="M288" s="145" t="s">
        <v>1098</v>
      </c>
      <c r="N288" s="141"/>
      <c r="O288" s="142">
        <v>0.67</v>
      </c>
      <c r="P288" s="142"/>
      <c r="Q288" s="3"/>
      <c r="R288" s="3"/>
      <c r="S288" s="3"/>
    </row>
    <row r="289" spans="1:19" ht="89.25" customHeight="1">
      <c r="A289" s="144" t="s">
        <v>281</v>
      </c>
      <c r="B289" s="114" t="s">
        <v>522</v>
      </c>
      <c r="C289" s="141"/>
      <c r="D289" s="141"/>
      <c r="E289" s="141"/>
      <c r="F289" s="141" t="s">
        <v>781</v>
      </c>
      <c r="G289" s="141"/>
      <c r="H289" s="141"/>
      <c r="I289" s="141"/>
      <c r="J289" s="141"/>
      <c r="K289" s="141"/>
      <c r="L289" s="141"/>
      <c r="M289" s="145" t="s">
        <v>1098</v>
      </c>
      <c r="N289" s="141"/>
      <c r="O289" s="142">
        <v>0.67</v>
      </c>
      <c r="P289" s="142"/>
      <c r="Q289" s="3"/>
      <c r="R289" s="3"/>
      <c r="S289" s="3"/>
    </row>
    <row r="290" spans="6:15" ht="12.75" customHeight="1">
      <c r="F290"/>
      <c r="O290" s="9">
        <f>SUM(O2:O289)</f>
        <v>3437.135463333335</v>
      </c>
    </row>
    <row r="291" spans="6:21" ht="12.75" customHeight="1">
      <c r="F291"/>
      <c r="Q291" s="9"/>
      <c r="R291" s="146" t="s">
        <v>152</v>
      </c>
      <c r="S291" s="9">
        <v>2</v>
      </c>
      <c r="T291" s="9"/>
      <c r="U291" s="147"/>
    </row>
    <row r="292" spans="6:19" ht="12.75" customHeight="1">
      <c r="F292"/>
      <c r="R292" s="2" t="s">
        <v>1098</v>
      </c>
      <c r="S292">
        <v>80.51</v>
      </c>
    </row>
    <row r="293" spans="6:19" ht="12.75" customHeight="1">
      <c r="F293"/>
      <c r="O293" s="147"/>
      <c r="R293" s="2" t="s">
        <v>1089</v>
      </c>
      <c r="S293">
        <v>3120.27</v>
      </c>
    </row>
    <row r="294" spans="6:19" ht="12.75" customHeight="1">
      <c r="F294"/>
      <c r="R294" s="148" t="s">
        <v>688</v>
      </c>
      <c r="S294">
        <v>6.84</v>
      </c>
    </row>
    <row r="295" spans="6:19" ht="12.75" customHeight="1">
      <c r="F295"/>
      <c r="R295" s="148" t="s">
        <v>390</v>
      </c>
      <c r="S295">
        <v>227.52</v>
      </c>
    </row>
    <row r="296" spans="6:19" ht="12.75">
      <c r="F296"/>
      <c r="R296" s="149" t="s">
        <v>154</v>
      </c>
      <c r="S296" s="150">
        <f>SUM(S291:S295)</f>
        <v>3437.1400000000003</v>
      </c>
    </row>
    <row r="297" spans="6:19" ht="12.75">
      <c r="F297"/>
      <c r="S297" s="151"/>
    </row>
    <row r="298" spans="6:16" ht="12.75">
      <c r="F298"/>
      <c r="O298"/>
      <c r="P298"/>
    </row>
    <row r="299" spans="6:16" ht="12.75">
      <c r="F299"/>
      <c r="O299"/>
      <c r="P299"/>
    </row>
    <row r="300" spans="6:16" ht="12.75">
      <c r="F300"/>
      <c r="O300"/>
      <c r="P300"/>
    </row>
    <row r="301" spans="6:16" ht="12.75">
      <c r="F301"/>
      <c r="O301"/>
      <c r="P301"/>
    </row>
    <row r="302" spans="6:16" ht="12.75">
      <c r="F302"/>
      <c r="O302"/>
      <c r="P302"/>
    </row>
    <row r="303" spans="6:16" ht="12.75">
      <c r="F303"/>
      <c r="O303"/>
      <c r="P303"/>
    </row>
    <row r="304" spans="6:16" ht="12.75">
      <c r="F304"/>
      <c r="O304"/>
      <c r="P304"/>
    </row>
    <row r="305" spans="6:16" ht="12.75">
      <c r="F305"/>
      <c r="O305"/>
      <c r="P305"/>
    </row>
    <row r="306" spans="6:16" ht="12.75">
      <c r="F306"/>
      <c r="O306"/>
      <c r="P306"/>
    </row>
    <row r="307" spans="6:16" ht="12.75">
      <c r="F307"/>
      <c r="O307"/>
      <c r="P307"/>
    </row>
    <row r="308" spans="6:16" ht="12.75">
      <c r="F308"/>
      <c r="O308"/>
      <c r="P308"/>
    </row>
    <row r="309" spans="6:16" ht="12.75">
      <c r="F309"/>
      <c r="O309"/>
      <c r="P309"/>
    </row>
    <row r="310" spans="6:16" ht="12.75">
      <c r="F310"/>
      <c r="O310"/>
      <c r="P310"/>
    </row>
    <row r="311" spans="6:16" ht="12.75">
      <c r="F311"/>
      <c r="O311"/>
      <c r="P311"/>
    </row>
    <row r="312" spans="6:16" ht="12.75">
      <c r="F312"/>
      <c r="O312"/>
      <c r="P312"/>
    </row>
    <row r="313" spans="6:16" ht="12.75">
      <c r="F313"/>
      <c r="O313"/>
      <c r="P313"/>
    </row>
    <row r="314" spans="6:16" ht="12.75">
      <c r="F314"/>
      <c r="O314"/>
      <c r="P314"/>
    </row>
    <row r="315" spans="6:16" ht="12.75">
      <c r="F315"/>
      <c r="O315"/>
      <c r="P315"/>
    </row>
    <row r="316" spans="6:16" ht="12.75">
      <c r="F316"/>
      <c r="O316"/>
      <c r="P316"/>
    </row>
    <row r="317" spans="6:16" ht="12.75">
      <c r="F317"/>
      <c r="O317"/>
      <c r="P317"/>
    </row>
    <row r="318" spans="6:16" ht="12.75">
      <c r="F318"/>
      <c r="O318"/>
      <c r="P318"/>
    </row>
    <row r="319" spans="6:16" ht="12.75">
      <c r="F319"/>
      <c r="O319"/>
      <c r="P319"/>
    </row>
    <row r="320" spans="6:16" ht="12.75">
      <c r="F320"/>
      <c r="O320"/>
      <c r="P320"/>
    </row>
    <row r="321" spans="6:16" ht="12.75">
      <c r="F321"/>
      <c r="O321"/>
      <c r="P321"/>
    </row>
    <row r="322" spans="6:16" ht="12.75">
      <c r="F322"/>
      <c r="O322"/>
      <c r="P322"/>
    </row>
    <row r="323" spans="6:16" ht="12.75">
      <c r="F323"/>
      <c r="O323"/>
      <c r="P323"/>
    </row>
    <row r="324" spans="6:16" ht="12.75">
      <c r="F324"/>
      <c r="O324"/>
      <c r="P324"/>
    </row>
    <row r="325" spans="6:16" ht="12.75">
      <c r="F325"/>
      <c r="O325"/>
      <c r="P325"/>
    </row>
    <row r="326" spans="6:16" ht="12.75">
      <c r="F326"/>
      <c r="O326"/>
      <c r="P326"/>
    </row>
    <row r="327" spans="6:16" ht="12.75">
      <c r="F327"/>
      <c r="O327"/>
      <c r="P327"/>
    </row>
    <row r="328" spans="6:16" ht="12.75">
      <c r="F328"/>
      <c r="O328"/>
      <c r="P328"/>
    </row>
    <row r="329" spans="6:16" ht="12.75">
      <c r="F329"/>
      <c r="O329"/>
      <c r="P329"/>
    </row>
    <row r="330" spans="6:16" ht="12.75">
      <c r="F330"/>
      <c r="O330"/>
      <c r="P330"/>
    </row>
    <row r="331" spans="6:16" ht="12.75">
      <c r="F331"/>
      <c r="O331"/>
      <c r="P331"/>
    </row>
    <row r="332" spans="6:16" ht="12.75">
      <c r="F332"/>
      <c r="O332"/>
      <c r="P332"/>
    </row>
    <row r="333" spans="6:16" ht="12.75">
      <c r="F333"/>
      <c r="O333"/>
      <c r="P333"/>
    </row>
    <row r="334" spans="6:16" ht="12.75">
      <c r="F334"/>
      <c r="O334"/>
      <c r="P334"/>
    </row>
    <row r="335" spans="6:16" ht="12.75">
      <c r="F335"/>
      <c r="O335"/>
      <c r="P335"/>
    </row>
    <row r="336" spans="6:16" ht="12.75">
      <c r="F336"/>
      <c r="O336"/>
      <c r="P336"/>
    </row>
    <row r="337" spans="6:16" ht="12.75">
      <c r="F337"/>
      <c r="O337"/>
      <c r="P337"/>
    </row>
    <row r="338" spans="6:16" ht="12.75">
      <c r="F338"/>
      <c r="O338"/>
      <c r="P338"/>
    </row>
    <row r="339" spans="6:16" ht="12.75">
      <c r="F339"/>
      <c r="O339"/>
      <c r="P339"/>
    </row>
    <row r="340" spans="6:16" ht="12.75">
      <c r="F340"/>
      <c r="O340"/>
      <c r="P340"/>
    </row>
    <row r="341" spans="6:16" ht="12.75">
      <c r="F341"/>
      <c r="O341"/>
      <c r="P341"/>
    </row>
    <row r="342" spans="6:16" ht="12.75">
      <c r="F342"/>
      <c r="O342"/>
      <c r="P342"/>
    </row>
    <row r="343" spans="6:16" ht="12.75">
      <c r="F343"/>
      <c r="O343"/>
      <c r="P343"/>
    </row>
    <row r="344" spans="6:16" ht="12.75">
      <c r="F344"/>
      <c r="O344"/>
      <c r="P344"/>
    </row>
    <row r="345" spans="6:16" ht="12.75">
      <c r="F345"/>
      <c r="O345"/>
      <c r="P345"/>
    </row>
    <row r="346" spans="6:16" ht="12.75">
      <c r="F346"/>
      <c r="O346"/>
      <c r="P346"/>
    </row>
    <row r="347" spans="6:16" ht="12.75">
      <c r="F347"/>
      <c r="O347"/>
      <c r="P347"/>
    </row>
    <row r="348" spans="6:16" ht="12.75">
      <c r="F348"/>
      <c r="O348"/>
      <c r="P348"/>
    </row>
    <row r="349" spans="6:16" ht="12.75">
      <c r="F349"/>
      <c r="O349"/>
      <c r="P349"/>
    </row>
    <row r="350" spans="6:16" ht="12.75">
      <c r="F350"/>
      <c r="O350"/>
      <c r="P350"/>
    </row>
    <row r="351" spans="6:16" ht="12.75">
      <c r="F351"/>
      <c r="O351"/>
      <c r="P351"/>
    </row>
    <row r="352" spans="6:16" ht="12.75">
      <c r="F352"/>
      <c r="O352"/>
      <c r="P352"/>
    </row>
    <row r="353" spans="6:16" ht="12.75">
      <c r="F353"/>
      <c r="O353"/>
      <c r="P353"/>
    </row>
    <row r="354" spans="6:16" ht="12.75">
      <c r="F354"/>
      <c r="O354"/>
      <c r="P354"/>
    </row>
    <row r="355" spans="6:16" ht="12.75">
      <c r="F355"/>
      <c r="O355"/>
      <c r="P355"/>
    </row>
    <row r="356" spans="6:16" ht="12.75">
      <c r="F356"/>
      <c r="O356"/>
      <c r="P356"/>
    </row>
    <row r="357" spans="6:16" ht="12.75">
      <c r="F357"/>
      <c r="O357"/>
      <c r="P357"/>
    </row>
    <row r="358" spans="6:16" ht="12.75">
      <c r="F358"/>
      <c r="O358"/>
      <c r="P358"/>
    </row>
    <row r="359" spans="6:16" ht="12.75">
      <c r="F359"/>
      <c r="O359"/>
      <c r="P359"/>
    </row>
    <row r="360" spans="6:16" ht="12.75">
      <c r="F360"/>
      <c r="O360"/>
      <c r="P360"/>
    </row>
    <row r="361" spans="6:16" ht="12.75">
      <c r="F361"/>
      <c r="O361"/>
      <c r="P361"/>
    </row>
    <row r="362" spans="6:16" ht="12.75">
      <c r="F362"/>
      <c r="O362"/>
      <c r="P362"/>
    </row>
    <row r="363" spans="6:16" ht="12.75">
      <c r="F363"/>
      <c r="O363"/>
      <c r="P363"/>
    </row>
    <row r="364" spans="6:16" ht="12.75">
      <c r="F364"/>
      <c r="O364"/>
      <c r="P364"/>
    </row>
    <row r="365" spans="6:16" ht="12.75">
      <c r="F365"/>
      <c r="O365"/>
      <c r="P365"/>
    </row>
    <row r="366" spans="6:16" ht="12.75">
      <c r="F366"/>
      <c r="O366"/>
      <c r="P366"/>
    </row>
    <row r="367" spans="6:16" ht="12.75">
      <c r="F367"/>
      <c r="O367"/>
      <c r="P367"/>
    </row>
    <row r="368" spans="6:16" ht="12.75">
      <c r="F368"/>
      <c r="O368"/>
      <c r="P368"/>
    </row>
    <row r="369" spans="6:16" ht="12.75">
      <c r="F369"/>
      <c r="O369"/>
      <c r="P369"/>
    </row>
    <row r="370" spans="6:16" ht="12.75">
      <c r="F370"/>
      <c r="O370"/>
      <c r="P370"/>
    </row>
  </sheetData>
  <sheetProtection/>
  <printOptions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27.8515625" style="0" customWidth="1"/>
    <col min="3" max="3" width="12.140625" style="0" customWidth="1"/>
  </cols>
  <sheetData>
    <row r="2" spans="1:4" ht="15.75">
      <c r="A2" s="8" t="s">
        <v>264</v>
      </c>
      <c r="B2" s="8"/>
      <c r="C2" s="8"/>
      <c r="D2" s="2"/>
    </row>
    <row r="3" spans="1:4" ht="12.75">
      <c r="A3" s="2"/>
      <c r="B3" s="2"/>
      <c r="C3" s="2"/>
      <c r="D3" s="2"/>
    </row>
    <row r="4" spans="1:4" ht="12.75">
      <c r="A4" s="81" t="s">
        <v>668</v>
      </c>
      <c r="B4" s="80" t="s">
        <v>669</v>
      </c>
      <c r="C4" s="80" t="s">
        <v>1085</v>
      </c>
      <c r="D4" s="80" t="s">
        <v>667</v>
      </c>
    </row>
    <row r="5" spans="1:4" ht="13.5" customHeight="1">
      <c r="A5" s="82">
        <v>46.85</v>
      </c>
      <c r="B5" s="83" t="s">
        <v>86</v>
      </c>
      <c r="C5" s="74" t="s">
        <v>1090</v>
      </c>
      <c r="D5" s="75" t="s">
        <v>741</v>
      </c>
    </row>
    <row r="6" spans="1:4" ht="14.25" customHeight="1">
      <c r="A6" s="84">
        <v>2.5</v>
      </c>
      <c r="B6" s="83" t="s">
        <v>110</v>
      </c>
      <c r="C6" s="74" t="s">
        <v>379</v>
      </c>
      <c r="D6" s="75" t="s">
        <v>741</v>
      </c>
    </row>
    <row r="7" spans="1:4" ht="12.75">
      <c r="A7" s="43">
        <v>23.91</v>
      </c>
      <c r="B7" s="83" t="s">
        <v>712</v>
      </c>
      <c r="C7" s="74" t="s">
        <v>1090</v>
      </c>
      <c r="D7" s="75" t="s">
        <v>185</v>
      </c>
    </row>
    <row r="8" spans="1:4" ht="12.75">
      <c r="A8" s="43">
        <v>7.17</v>
      </c>
      <c r="B8" s="83" t="s">
        <v>222</v>
      </c>
      <c r="C8" s="74" t="s">
        <v>379</v>
      </c>
      <c r="D8" s="75" t="s">
        <v>1086</v>
      </c>
    </row>
    <row r="9" spans="1:4" ht="12.75">
      <c r="A9" s="84">
        <v>2.5</v>
      </c>
      <c r="B9" s="83" t="s">
        <v>465</v>
      </c>
      <c r="C9" s="74" t="s">
        <v>379</v>
      </c>
      <c r="D9" s="75" t="s">
        <v>208</v>
      </c>
    </row>
    <row r="10" spans="1:4" ht="12.75">
      <c r="A10" s="43">
        <v>27.31</v>
      </c>
      <c r="B10" s="83" t="s">
        <v>101</v>
      </c>
      <c r="C10" s="74" t="s">
        <v>1088</v>
      </c>
      <c r="D10" s="75" t="s">
        <v>1086</v>
      </c>
    </row>
    <row r="11" spans="1:4" ht="14.25" customHeight="1">
      <c r="A11" s="43">
        <v>69.46</v>
      </c>
      <c r="B11" s="83" t="s">
        <v>625</v>
      </c>
      <c r="C11" s="74" t="s">
        <v>380</v>
      </c>
      <c r="D11" s="75" t="s">
        <v>1087</v>
      </c>
    </row>
    <row r="12" spans="1:4" ht="12.75">
      <c r="A12" s="3">
        <v>6</v>
      </c>
      <c r="B12" s="83" t="s">
        <v>519</v>
      </c>
      <c r="C12" s="74" t="s">
        <v>380</v>
      </c>
      <c r="D12" s="75" t="s">
        <v>1086</v>
      </c>
    </row>
    <row r="13" spans="1:4" ht="12.75">
      <c r="A13" s="43">
        <v>12.28</v>
      </c>
      <c r="B13" s="83" t="s">
        <v>229</v>
      </c>
      <c r="C13" s="74" t="s">
        <v>380</v>
      </c>
      <c r="D13" s="75" t="s">
        <v>1087</v>
      </c>
    </row>
    <row r="14" spans="1:4" ht="12.75">
      <c r="A14" s="43">
        <v>110.09</v>
      </c>
      <c r="B14" s="83" t="s">
        <v>510</v>
      </c>
      <c r="C14" s="74" t="s">
        <v>1088</v>
      </c>
      <c r="D14" s="75" t="s">
        <v>208</v>
      </c>
    </row>
    <row r="15" spans="1:4" ht="12.75">
      <c r="A15" s="43">
        <v>20.91</v>
      </c>
      <c r="B15" s="83" t="s">
        <v>60</v>
      </c>
      <c r="C15" s="74" t="s">
        <v>389</v>
      </c>
      <c r="D15" s="75" t="s">
        <v>392</v>
      </c>
    </row>
    <row r="16" spans="1:4" ht="12.75">
      <c r="A16" s="43">
        <v>39.37</v>
      </c>
      <c r="B16" s="83" t="s">
        <v>55</v>
      </c>
      <c r="C16" s="74" t="s">
        <v>1088</v>
      </c>
      <c r="D16" s="75" t="s">
        <v>208</v>
      </c>
    </row>
    <row r="17" spans="1:4" ht="12.75">
      <c r="A17" s="82">
        <v>14.28</v>
      </c>
      <c r="B17" s="83" t="s">
        <v>258</v>
      </c>
      <c r="C17" s="74" t="s">
        <v>379</v>
      </c>
      <c r="D17" s="75" t="s">
        <v>185</v>
      </c>
    </row>
    <row r="18" spans="1:4" ht="12.75">
      <c r="A18" s="84">
        <v>0</v>
      </c>
      <c r="B18" s="83" t="s">
        <v>473</v>
      </c>
      <c r="C18" s="90" t="s">
        <v>391</v>
      </c>
      <c r="D18" s="87" t="s">
        <v>208</v>
      </c>
    </row>
    <row r="19" spans="1:4" ht="12.75">
      <c r="A19" s="85">
        <v>49.87</v>
      </c>
      <c r="B19" s="83" t="s">
        <v>728</v>
      </c>
      <c r="C19" s="74" t="s">
        <v>1088</v>
      </c>
      <c r="D19" s="75" t="s">
        <v>1086</v>
      </c>
    </row>
    <row r="20" spans="1:4" ht="12.75">
      <c r="A20" s="85">
        <v>34.34</v>
      </c>
      <c r="B20" s="83" t="s">
        <v>756</v>
      </c>
      <c r="C20" s="74" t="s">
        <v>1088</v>
      </c>
      <c r="D20" s="75" t="s">
        <v>1097</v>
      </c>
    </row>
    <row r="21" spans="1:4" ht="12.75">
      <c r="A21" s="84">
        <v>2.34</v>
      </c>
      <c r="B21" s="83" t="s">
        <v>178</v>
      </c>
      <c r="C21" s="91" t="s">
        <v>391</v>
      </c>
      <c r="D21" s="88" t="s">
        <v>1097</v>
      </c>
    </row>
    <row r="22" spans="1:4" ht="12.75">
      <c r="A22" s="82">
        <v>16.55</v>
      </c>
      <c r="B22" s="83" t="s">
        <v>75</v>
      </c>
      <c r="C22" s="76" t="s">
        <v>381</v>
      </c>
      <c r="D22" s="77" t="s">
        <v>741</v>
      </c>
    </row>
    <row r="23" spans="1:4" ht="12.75">
      <c r="A23" s="3">
        <v>37.3</v>
      </c>
      <c r="B23" s="83" t="s">
        <v>95</v>
      </c>
      <c r="C23" s="74" t="s">
        <v>1088</v>
      </c>
      <c r="D23" s="75" t="s">
        <v>185</v>
      </c>
    </row>
    <row r="24" spans="1:4" ht="12.75">
      <c r="A24" s="3">
        <v>53.09</v>
      </c>
      <c r="B24" s="83" t="s">
        <v>61</v>
      </c>
      <c r="C24" s="74" t="s">
        <v>1088</v>
      </c>
      <c r="D24" s="75" t="s">
        <v>392</v>
      </c>
    </row>
    <row r="25" spans="1:4" ht="12.75">
      <c r="A25" s="3">
        <v>1.27</v>
      </c>
      <c r="B25" s="83" t="s">
        <v>283</v>
      </c>
      <c r="C25" s="74" t="s">
        <v>1088</v>
      </c>
      <c r="D25" s="75" t="s">
        <v>1086</v>
      </c>
    </row>
    <row r="26" spans="1:4" ht="12.75">
      <c r="A26" s="84">
        <v>0</v>
      </c>
      <c r="B26" s="83" t="s">
        <v>622</v>
      </c>
      <c r="C26" s="74" t="s">
        <v>209</v>
      </c>
      <c r="D26" s="75" t="s">
        <v>208</v>
      </c>
    </row>
    <row r="27" spans="1:4" ht="12.75">
      <c r="A27" s="82">
        <v>41.53</v>
      </c>
      <c r="B27" s="83" t="s">
        <v>88</v>
      </c>
      <c r="C27" s="74" t="s">
        <v>1088</v>
      </c>
      <c r="D27" s="75" t="s">
        <v>1087</v>
      </c>
    </row>
    <row r="28" spans="1:4" ht="15" customHeight="1">
      <c r="A28" s="3">
        <v>66.94</v>
      </c>
      <c r="B28" s="83" t="s">
        <v>715</v>
      </c>
      <c r="C28" s="92" t="s">
        <v>1099</v>
      </c>
      <c r="D28" s="86" t="s">
        <v>208</v>
      </c>
    </row>
    <row r="29" spans="1:4" ht="12.75">
      <c r="A29" s="84">
        <v>5</v>
      </c>
      <c r="B29" s="83" t="s">
        <v>138</v>
      </c>
      <c r="C29" s="74" t="s">
        <v>380</v>
      </c>
      <c r="D29" s="75" t="s">
        <v>185</v>
      </c>
    </row>
    <row r="30" spans="1:4" ht="12.75">
      <c r="A30" s="84">
        <v>4.5</v>
      </c>
      <c r="B30" s="83" t="s">
        <v>131</v>
      </c>
      <c r="C30" s="74" t="s">
        <v>1099</v>
      </c>
      <c r="D30" s="75" t="s">
        <v>1097</v>
      </c>
    </row>
    <row r="31" spans="1:4" ht="12.75">
      <c r="A31" s="84">
        <v>72.83</v>
      </c>
      <c r="B31" s="83" t="s">
        <v>78</v>
      </c>
      <c r="C31" s="74" t="s">
        <v>1088</v>
      </c>
      <c r="D31" s="75" t="s">
        <v>185</v>
      </c>
    </row>
    <row r="32" spans="1:4" ht="12.75">
      <c r="A32" s="84">
        <v>60.36</v>
      </c>
      <c r="B32" s="83" t="s">
        <v>418</v>
      </c>
      <c r="C32" s="74" t="s">
        <v>1088</v>
      </c>
      <c r="D32" s="75" t="s">
        <v>742</v>
      </c>
    </row>
    <row r="33" spans="1:4" ht="12.75">
      <c r="A33" s="84">
        <v>17</v>
      </c>
      <c r="B33" s="83" t="s">
        <v>526</v>
      </c>
      <c r="C33" s="74" t="s">
        <v>379</v>
      </c>
      <c r="D33" s="75" t="s">
        <v>392</v>
      </c>
    </row>
    <row r="34" spans="1:4" ht="12.75">
      <c r="A34" s="84">
        <v>1.67</v>
      </c>
      <c r="B34" s="83" t="s">
        <v>501</v>
      </c>
      <c r="C34" s="74" t="s">
        <v>381</v>
      </c>
      <c r="D34" s="75" t="s">
        <v>208</v>
      </c>
    </row>
    <row r="35" spans="1:4" ht="12.75">
      <c r="A35" s="82">
        <v>15.77</v>
      </c>
      <c r="B35" s="83" t="s">
        <v>215</v>
      </c>
      <c r="C35" s="76" t="s">
        <v>209</v>
      </c>
      <c r="D35" s="77" t="s">
        <v>741</v>
      </c>
    </row>
    <row r="36" spans="1:4" ht="12.75">
      <c r="A36" s="84">
        <v>31.4</v>
      </c>
      <c r="B36" s="83" t="s">
        <v>777</v>
      </c>
      <c r="C36" s="74" t="s">
        <v>1090</v>
      </c>
      <c r="D36" s="75" t="s">
        <v>208</v>
      </c>
    </row>
    <row r="37" spans="1:4" ht="12.75">
      <c r="A37" s="84">
        <v>6</v>
      </c>
      <c r="B37" s="83" t="s">
        <v>733</v>
      </c>
      <c r="C37" s="74" t="s">
        <v>1088</v>
      </c>
      <c r="D37" s="75" t="s">
        <v>208</v>
      </c>
    </row>
    <row r="38" spans="1:4" ht="12.75">
      <c r="A38" s="84">
        <v>24.67</v>
      </c>
      <c r="B38" s="83" t="s">
        <v>289</v>
      </c>
      <c r="C38" s="74" t="s">
        <v>381</v>
      </c>
      <c r="D38" s="75" t="s">
        <v>1097</v>
      </c>
    </row>
    <row r="39" spans="1:4" ht="12.75">
      <c r="A39" s="84">
        <v>10.17</v>
      </c>
      <c r="B39" s="83" t="s">
        <v>290</v>
      </c>
      <c r="C39" s="74" t="s">
        <v>1096</v>
      </c>
      <c r="D39" s="75" t="s">
        <v>1097</v>
      </c>
    </row>
    <row r="40" spans="1:4" ht="12.75">
      <c r="A40" s="84">
        <v>20.09</v>
      </c>
      <c r="B40" s="83" t="s">
        <v>898</v>
      </c>
      <c r="C40" s="74" t="s">
        <v>381</v>
      </c>
      <c r="D40" s="75" t="s">
        <v>208</v>
      </c>
    </row>
    <row r="41" spans="1:4" ht="12.75">
      <c r="A41" s="84">
        <v>1.67</v>
      </c>
      <c r="B41" s="83" t="s">
        <v>470</v>
      </c>
      <c r="C41" s="74" t="s">
        <v>1094</v>
      </c>
      <c r="D41" s="75" t="s">
        <v>1087</v>
      </c>
    </row>
    <row r="42" spans="1:4" ht="12.75">
      <c r="A42" s="82">
        <v>7.5</v>
      </c>
      <c r="B42" s="83" t="s">
        <v>488</v>
      </c>
      <c r="C42" s="74" t="s">
        <v>666</v>
      </c>
      <c r="D42" s="75" t="s">
        <v>742</v>
      </c>
    </row>
    <row r="43" spans="1:4" ht="12.75">
      <c r="A43" s="84">
        <v>5</v>
      </c>
      <c r="B43" s="83" t="s">
        <v>307</v>
      </c>
      <c r="C43" s="90" t="s">
        <v>379</v>
      </c>
      <c r="D43" s="87" t="s">
        <v>1095</v>
      </c>
    </row>
    <row r="44" spans="1:4" ht="12.75">
      <c r="A44" s="82">
        <v>7.07</v>
      </c>
      <c r="B44" s="83" t="s">
        <v>724</v>
      </c>
      <c r="C44" s="74" t="s">
        <v>379</v>
      </c>
      <c r="D44" s="75" t="s">
        <v>392</v>
      </c>
    </row>
    <row r="45" spans="1:4" ht="12.75">
      <c r="A45" s="84">
        <v>2.25</v>
      </c>
      <c r="B45" s="83" t="s">
        <v>750</v>
      </c>
      <c r="C45" s="76" t="s">
        <v>381</v>
      </c>
      <c r="D45" s="75" t="s">
        <v>1095</v>
      </c>
    </row>
    <row r="46" spans="1:4" ht="12.75">
      <c r="A46" s="82">
        <v>17.25</v>
      </c>
      <c r="B46" s="83" t="s">
        <v>483</v>
      </c>
      <c r="C46" s="74" t="s">
        <v>1088</v>
      </c>
      <c r="D46" s="75" t="s">
        <v>1095</v>
      </c>
    </row>
    <row r="47" spans="1:4" ht="12.75">
      <c r="A47" s="82">
        <v>30</v>
      </c>
      <c r="B47" s="83" t="s">
        <v>217</v>
      </c>
      <c r="C47" s="74" t="s">
        <v>1096</v>
      </c>
      <c r="D47" s="75" t="s">
        <v>646</v>
      </c>
    </row>
    <row r="48" spans="1:4" ht="12.75">
      <c r="A48" s="82">
        <v>22.58</v>
      </c>
      <c r="B48" s="83" t="s">
        <v>255</v>
      </c>
      <c r="C48" s="74" t="s">
        <v>1090</v>
      </c>
      <c r="D48" s="75" t="s">
        <v>742</v>
      </c>
    </row>
    <row r="49" spans="1:4" ht="12.75">
      <c r="A49" s="84">
        <v>5</v>
      </c>
      <c r="B49" s="83" t="s">
        <v>401</v>
      </c>
      <c r="C49" s="90" t="s">
        <v>379</v>
      </c>
      <c r="D49" s="87" t="s">
        <v>1087</v>
      </c>
    </row>
    <row r="50" spans="1:4" ht="12.75">
      <c r="A50" s="82">
        <v>66.58</v>
      </c>
      <c r="B50" s="83" t="s">
        <v>68</v>
      </c>
      <c r="C50" s="74" t="s">
        <v>1090</v>
      </c>
      <c r="D50" s="75" t="s">
        <v>208</v>
      </c>
    </row>
    <row r="51" spans="1:4" ht="12.75">
      <c r="A51" s="84">
        <v>2.5</v>
      </c>
      <c r="B51" s="83" t="s">
        <v>434</v>
      </c>
      <c r="C51" s="74" t="s">
        <v>379</v>
      </c>
      <c r="D51" s="75" t="s">
        <v>1097</v>
      </c>
    </row>
    <row r="52" spans="1:4" ht="12.75">
      <c r="A52" s="82">
        <v>42.83</v>
      </c>
      <c r="B52" s="83" t="s">
        <v>545</v>
      </c>
      <c r="C52" s="74" t="s">
        <v>1088</v>
      </c>
      <c r="D52" s="75" t="s">
        <v>185</v>
      </c>
    </row>
    <row r="53" spans="1:4" ht="12.75">
      <c r="A53" s="84">
        <v>14.07</v>
      </c>
      <c r="B53" s="83" t="s">
        <v>725</v>
      </c>
      <c r="C53" s="74" t="s">
        <v>1090</v>
      </c>
      <c r="D53" s="75" t="s">
        <v>392</v>
      </c>
    </row>
    <row r="54" spans="1:4" ht="12.75">
      <c r="A54" s="82">
        <v>22.5</v>
      </c>
      <c r="B54" s="83" t="s">
        <v>514</v>
      </c>
      <c r="C54" s="74" t="s">
        <v>391</v>
      </c>
      <c r="D54" s="75" t="s">
        <v>1097</v>
      </c>
    </row>
    <row r="55" spans="1:4" ht="12.75">
      <c r="A55" s="82">
        <v>20.77</v>
      </c>
      <c r="B55" s="83" t="s">
        <v>80</v>
      </c>
      <c r="C55" s="74" t="s">
        <v>1096</v>
      </c>
      <c r="D55" s="75" t="s">
        <v>1095</v>
      </c>
    </row>
    <row r="56" spans="1:4" ht="12.75">
      <c r="A56" s="82">
        <v>35.94</v>
      </c>
      <c r="B56" s="83" t="s">
        <v>53</v>
      </c>
      <c r="C56" s="76" t="s">
        <v>1088</v>
      </c>
      <c r="D56" s="75" t="s">
        <v>185</v>
      </c>
    </row>
    <row r="57" spans="1:4" ht="12.75">
      <c r="A57" s="82">
        <v>23.27</v>
      </c>
      <c r="B57" s="83" t="s">
        <v>81</v>
      </c>
      <c r="C57" s="74" t="s">
        <v>1090</v>
      </c>
      <c r="D57" s="75" t="s">
        <v>1095</v>
      </c>
    </row>
    <row r="58" spans="1:4" ht="12.75">
      <c r="A58" s="82">
        <v>13.17</v>
      </c>
      <c r="B58" s="83" t="s">
        <v>223</v>
      </c>
      <c r="C58" s="74" t="s">
        <v>1090</v>
      </c>
      <c r="D58" s="75" t="s">
        <v>1086</v>
      </c>
    </row>
    <row r="59" spans="1:4" ht="12.75">
      <c r="A59" s="82">
        <v>92.38</v>
      </c>
      <c r="B59" s="83" t="s">
        <v>543</v>
      </c>
      <c r="C59" s="74" t="s">
        <v>1090</v>
      </c>
      <c r="D59" s="75" t="s">
        <v>208</v>
      </c>
    </row>
    <row r="60" spans="1:4" ht="12.75">
      <c r="A60" s="82">
        <v>57.12</v>
      </c>
      <c r="B60" s="83" t="s">
        <v>538</v>
      </c>
      <c r="C60" s="74" t="s">
        <v>1088</v>
      </c>
      <c r="D60" s="75" t="s">
        <v>208</v>
      </c>
    </row>
    <row r="61" spans="1:4" ht="12.75">
      <c r="A61" s="82">
        <v>27.77</v>
      </c>
      <c r="B61" s="83" t="s">
        <v>57</v>
      </c>
      <c r="C61" s="74" t="s">
        <v>391</v>
      </c>
      <c r="D61" s="75" t="s">
        <v>392</v>
      </c>
    </row>
    <row r="62" spans="1:4" ht="12.75">
      <c r="A62" s="82">
        <v>15</v>
      </c>
      <c r="B62" s="83" t="s">
        <v>311</v>
      </c>
      <c r="C62" s="74" t="s">
        <v>380</v>
      </c>
      <c r="D62" s="75" t="s">
        <v>1086</v>
      </c>
    </row>
    <row r="63" spans="1:4" ht="12.75">
      <c r="A63" s="82">
        <v>4</v>
      </c>
      <c r="B63" s="83" t="s">
        <v>243</v>
      </c>
      <c r="C63" s="74" t="s">
        <v>381</v>
      </c>
      <c r="D63" s="75" t="s">
        <v>392</v>
      </c>
    </row>
    <row r="64" spans="1:4" ht="12.75">
      <c r="A64" s="82">
        <v>10.09</v>
      </c>
      <c r="B64" s="83" t="s">
        <v>124</v>
      </c>
      <c r="C64" s="74" t="s">
        <v>1201</v>
      </c>
      <c r="D64" s="75" t="s">
        <v>185</v>
      </c>
    </row>
    <row r="65" spans="1:4" ht="12.75">
      <c r="A65" s="82">
        <v>51</v>
      </c>
      <c r="B65" s="83" t="s">
        <v>128</v>
      </c>
      <c r="C65" s="74" t="s">
        <v>1090</v>
      </c>
      <c r="D65" s="75" t="s">
        <v>1087</v>
      </c>
    </row>
    <row r="66" spans="1:4" ht="12.75">
      <c r="A66" s="82">
        <v>35</v>
      </c>
      <c r="B66" s="83" t="s">
        <v>549</v>
      </c>
      <c r="C66" s="74" t="s">
        <v>1090</v>
      </c>
      <c r="D66" s="75" t="s">
        <v>208</v>
      </c>
    </row>
    <row r="67" spans="1:4" ht="12.75">
      <c r="A67" s="82">
        <v>25.33</v>
      </c>
      <c r="B67" s="83" t="s">
        <v>903</v>
      </c>
      <c r="C67" s="74" t="s">
        <v>379</v>
      </c>
      <c r="D67" s="75" t="s">
        <v>1087</v>
      </c>
    </row>
    <row r="68" spans="1:4" ht="12.75">
      <c r="A68" s="82">
        <v>7.5</v>
      </c>
      <c r="B68" s="83" t="s">
        <v>249</v>
      </c>
      <c r="C68" s="74" t="s">
        <v>381</v>
      </c>
      <c r="D68" s="75" t="s">
        <v>1086</v>
      </c>
    </row>
    <row r="69" spans="1:4" ht="12.75">
      <c r="A69" s="82">
        <v>10</v>
      </c>
      <c r="B69" s="83" t="s">
        <v>662</v>
      </c>
      <c r="C69" s="74" t="s">
        <v>380</v>
      </c>
      <c r="D69" s="75" t="s">
        <v>1086</v>
      </c>
    </row>
    <row r="70" spans="1:4" ht="12.75">
      <c r="A70" s="82">
        <v>5.5</v>
      </c>
      <c r="B70" s="83" t="s">
        <v>727</v>
      </c>
      <c r="C70" s="74" t="s">
        <v>379</v>
      </c>
      <c r="D70" s="75" t="s">
        <v>1086</v>
      </c>
    </row>
    <row r="71" spans="1:4" ht="12.75">
      <c r="A71" s="82">
        <v>35.77</v>
      </c>
      <c r="B71" s="83" t="s">
        <v>900</v>
      </c>
      <c r="C71" s="74" t="s">
        <v>1088</v>
      </c>
      <c r="D71" s="75" t="s">
        <v>208</v>
      </c>
    </row>
    <row r="72" spans="1:4" ht="12.75">
      <c r="A72" s="82">
        <v>10.61</v>
      </c>
      <c r="B72" s="83" t="s">
        <v>496</v>
      </c>
      <c r="C72" s="74" t="s">
        <v>379</v>
      </c>
      <c r="D72" s="75" t="s">
        <v>392</v>
      </c>
    </row>
    <row r="73" spans="1:4" ht="12.75">
      <c r="A73" s="82">
        <v>2.5</v>
      </c>
      <c r="B73" s="83" t="s">
        <v>396</v>
      </c>
      <c r="C73" s="74" t="s">
        <v>1096</v>
      </c>
      <c r="D73" s="75" t="s">
        <v>1097</v>
      </c>
    </row>
    <row r="74" spans="1:4" ht="12.75">
      <c r="A74" s="82">
        <v>178.6</v>
      </c>
      <c r="B74" s="83" t="s">
        <v>25</v>
      </c>
      <c r="C74" s="74" t="s">
        <v>1088</v>
      </c>
      <c r="D74" s="75" t="s">
        <v>646</v>
      </c>
    </row>
    <row r="75" spans="1:4" ht="13.5" customHeight="1">
      <c r="A75" s="82">
        <v>35.29</v>
      </c>
      <c r="B75" s="83" t="s">
        <v>826</v>
      </c>
      <c r="C75" s="74" t="s">
        <v>1090</v>
      </c>
      <c r="D75" s="75" t="s">
        <v>208</v>
      </c>
    </row>
    <row r="76" spans="1:4" ht="12.75">
      <c r="A76" s="82">
        <v>2.5</v>
      </c>
      <c r="B76" s="83" t="s">
        <v>111</v>
      </c>
      <c r="C76" s="74" t="s">
        <v>1088</v>
      </c>
      <c r="D76" s="75" t="s">
        <v>741</v>
      </c>
    </row>
    <row r="77" spans="1:4" ht="12.75">
      <c r="A77" s="82">
        <v>2</v>
      </c>
      <c r="B77" s="83" t="s">
        <v>90</v>
      </c>
      <c r="C77" s="74" t="s">
        <v>1096</v>
      </c>
      <c r="D77" s="75" t="s">
        <v>1097</v>
      </c>
    </row>
    <row r="78" spans="1:4" ht="12.75">
      <c r="A78" s="82">
        <v>23.19</v>
      </c>
      <c r="B78" s="83" t="s">
        <v>125</v>
      </c>
      <c r="C78" s="74" t="s">
        <v>1088</v>
      </c>
      <c r="D78" s="75" t="s">
        <v>185</v>
      </c>
    </row>
    <row r="79" spans="1:4" ht="12.75">
      <c r="A79" s="82">
        <v>20.14</v>
      </c>
      <c r="B79" s="83" t="s">
        <v>827</v>
      </c>
      <c r="C79" s="74" t="s">
        <v>379</v>
      </c>
      <c r="D79" s="75" t="s">
        <v>208</v>
      </c>
    </row>
    <row r="80" spans="1:4" ht="12.75">
      <c r="A80" s="82">
        <v>5</v>
      </c>
      <c r="B80" s="83" t="s">
        <v>610</v>
      </c>
      <c r="C80" s="74" t="s">
        <v>1090</v>
      </c>
      <c r="D80" s="75" t="s">
        <v>1095</v>
      </c>
    </row>
    <row r="81" spans="1:4" ht="12.75">
      <c r="A81" s="82">
        <v>5</v>
      </c>
      <c r="B81" s="83" t="s">
        <v>951</v>
      </c>
      <c r="C81" s="90" t="s">
        <v>379</v>
      </c>
      <c r="D81" s="87" t="s">
        <v>392</v>
      </c>
    </row>
    <row r="82" spans="1:4" ht="12.75">
      <c r="A82" s="82">
        <v>50.17</v>
      </c>
      <c r="B82" s="83" t="s">
        <v>843</v>
      </c>
      <c r="C82" s="74" t="s">
        <v>1088</v>
      </c>
      <c r="D82" s="75" t="s">
        <v>208</v>
      </c>
    </row>
    <row r="83" spans="1:4" ht="12.75">
      <c r="A83" s="82">
        <v>38.34</v>
      </c>
      <c r="B83" s="83" t="s">
        <v>481</v>
      </c>
      <c r="C83" s="74" t="s">
        <v>1090</v>
      </c>
      <c r="D83" s="75" t="s">
        <v>208</v>
      </c>
    </row>
    <row r="84" spans="1:4" ht="12.75">
      <c r="A84" s="82">
        <v>25.33</v>
      </c>
      <c r="B84" s="83" t="s">
        <v>904</v>
      </c>
      <c r="C84" s="74" t="s">
        <v>380</v>
      </c>
      <c r="D84" s="75" t="s">
        <v>392</v>
      </c>
    </row>
    <row r="85" spans="1:4" ht="12.75">
      <c r="A85" s="82">
        <v>78.41</v>
      </c>
      <c r="B85" s="83" t="s">
        <v>440</v>
      </c>
      <c r="C85" s="74" t="s">
        <v>1088</v>
      </c>
      <c r="D85" s="75" t="s">
        <v>1087</v>
      </c>
    </row>
    <row r="86" spans="1:4" ht="12.75">
      <c r="A86" s="82">
        <v>45.31</v>
      </c>
      <c r="B86" s="83" t="s">
        <v>479</v>
      </c>
      <c r="C86" s="74" t="s">
        <v>1088</v>
      </c>
      <c r="D86" s="75" t="s">
        <v>208</v>
      </c>
    </row>
    <row r="87" spans="1:4" ht="12.75">
      <c r="A87" s="82">
        <v>5</v>
      </c>
      <c r="B87" s="83" t="s">
        <v>504</v>
      </c>
      <c r="C87" s="74" t="s">
        <v>1088</v>
      </c>
      <c r="D87" s="88" t="s">
        <v>646</v>
      </c>
    </row>
    <row r="88" spans="1:4" ht="12.75">
      <c r="A88" s="82">
        <v>21.42</v>
      </c>
      <c r="B88" s="83" t="s">
        <v>829</v>
      </c>
      <c r="C88" s="74" t="s">
        <v>379</v>
      </c>
      <c r="D88" s="75" t="s">
        <v>208</v>
      </c>
    </row>
    <row r="89" spans="1:4" ht="12.75">
      <c r="A89" s="82">
        <v>71.53</v>
      </c>
      <c r="B89" s="83" t="s">
        <v>972</v>
      </c>
      <c r="C89" s="74" t="s">
        <v>1090</v>
      </c>
      <c r="D89" s="75" t="s">
        <v>741</v>
      </c>
    </row>
    <row r="90" spans="1:4" ht="12.75">
      <c r="A90" s="82">
        <v>69.67</v>
      </c>
      <c r="B90" s="83" t="s">
        <v>494</v>
      </c>
      <c r="C90" s="74" t="s">
        <v>1088</v>
      </c>
      <c r="D90" s="75" t="s">
        <v>1087</v>
      </c>
    </row>
    <row r="91" spans="1:4" ht="12.75">
      <c r="A91" s="82">
        <v>27.08</v>
      </c>
      <c r="B91" s="83" t="s">
        <v>486</v>
      </c>
      <c r="C91" s="74" t="s">
        <v>1088</v>
      </c>
      <c r="D91" s="75" t="s">
        <v>742</v>
      </c>
    </row>
    <row r="92" spans="1:4" ht="12.75">
      <c r="A92" s="82">
        <v>25.5</v>
      </c>
      <c r="B92" s="83" t="s">
        <v>398</v>
      </c>
      <c r="C92" s="74" t="s">
        <v>381</v>
      </c>
      <c r="D92" s="75" t="s">
        <v>1097</v>
      </c>
    </row>
    <row r="93" spans="1:4" ht="12.75">
      <c r="A93" s="82">
        <v>18.4</v>
      </c>
      <c r="B93" s="83" t="s">
        <v>50</v>
      </c>
      <c r="C93" s="74" t="s">
        <v>1088</v>
      </c>
      <c r="D93" s="75" t="s">
        <v>208</v>
      </c>
    </row>
    <row r="94" spans="1:4" ht="12.75">
      <c r="A94" s="82">
        <v>18.4</v>
      </c>
      <c r="B94" s="83" t="s">
        <v>51</v>
      </c>
      <c r="C94" s="74" t="s">
        <v>380</v>
      </c>
      <c r="D94" s="75" t="s">
        <v>208</v>
      </c>
    </row>
    <row r="95" spans="1:4" ht="12.75">
      <c r="A95" s="82">
        <v>12</v>
      </c>
      <c r="B95" s="83" t="s">
        <v>320</v>
      </c>
      <c r="C95" s="74" t="s">
        <v>380</v>
      </c>
      <c r="D95" s="75" t="s">
        <v>1087</v>
      </c>
    </row>
    <row r="96" spans="1:4" ht="12.75">
      <c r="A96" s="82">
        <v>60</v>
      </c>
      <c r="B96" s="83" t="s">
        <v>547</v>
      </c>
      <c r="C96" s="74" t="s">
        <v>1090</v>
      </c>
      <c r="D96" s="75" t="s">
        <v>185</v>
      </c>
    </row>
    <row r="97" spans="1:4" ht="12.75">
      <c r="A97" s="82">
        <v>86.13</v>
      </c>
      <c r="B97" s="83" t="s">
        <v>117</v>
      </c>
      <c r="C97" s="74" t="s">
        <v>1088</v>
      </c>
      <c r="D97" s="75" t="s">
        <v>208</v>
      </c>
    </row>
    <row r="98" spans="1:4" ht="12.75">
      <c r="A98" s="82">
        <v>74.17</v>
      </c>
      <c r="B98" s="83" t="s">
        <v>83</v>
      </c>
      <c r="C98" s="74" t="s">
        <v>1088</v>
      </c>
      <c r="D98" s="75" t="s">
        <v>185</v>
      </c>
    </row>
    <row r="99" spans="1:4" ht="12.75">
      <c r="A99" s="82">
        <v>1.67</v>
      </c>
      <c r="B99" s="83" t="s">
        <v>502</v>
      </c>
      <c r="C99" s="74" t="s">
        <v>380</v>
      </c>
      <c r="D99" s="75" t="s">
        <v>208</v>
      </c>
    </row>
    <row r="100" spans="1:4" ht="12.75">
      <c r="A100" s="82">
        <v>15</v>
      </c>
      <c r="B100" s="83" t="s">
        <v>541</v>
      </c>
      <c r="C100" s="74" t="s">
        <v>1088</v>
      </c>
      <c r="D100" s="75" t="s">
        <v>392</v>
      </c>
    </row>
    <row r="101" spans="1:4" ht="12.75">
      <c r="A101" s="82">
        <v>30.28</v>
      </c>
      <c r="B101" s="83" t="s">
        <v>48</v>
      </c>
      <c r="C101" s="74" t="s">
        <v>1090</v>
      </c>
      <c r="D101" s="75" t="s">
        <v>185</v>
      </c>
    </row>
    <row r="102" spans="1:4" ht="12.75">
      <c r="A102" s="82">
        <v>61.21</v>
      </c>
      <c r="B102" s="83" t="s">
        <v>490</v>
      </c>
      <c r="C102" s="74" t="s">
        <v>1090</v>
      </c>
      <c r="D102" s="75" t="s">
        <v>742</v>
      </c>
    </row>
    <row r="103" spans="1:4" ht="12.75">
      <c r="A103" s="82">
        <v>7.5</v>
      </c>
      <c r="B103" s="83" t="s">
        <v>489</v>
      </c>
      <c r="C103" s="74" t="s">
        <v>1090</v>
      </c>
      <c r="D103" s="75" t="s">
        <v>742</v>
      </c>
    </row>
    <row r="104" spans="1:4" ht="12.75">
      <c r="A104" s="82">
        <v>5</v>
      </c>
      <c r="B104" s="83" t="s">
        <v>304</v>
      </c>
      <c r="C104" s="90" t="s">
        <v>391</v>
      </c>
      <c r="D104" s="87" t="s">
        <v>1095</v>
      </c>
    </row>
    <row r="105" spans="1:4" ht="12.75">
      <c r="A105" s="82">
        <v>2.56</v>
      </c>
      <c r="B105" s="83" t="s">
        <v>286</v>
      </c>
      <c r="C105" s="74" t="s">
        <v>379</v>
      </c>
      <c r="D105" s="75" t="s">
        <v>1086</v>
      </c>
    </row>
    <row r="106" spans="1:4" ht="12.75">
      <c r="A106" s="82">
        <v>15</v>
      </c>
      <c r="B106" s="83" t="s">
        <v>540</v>
      </c>
      <c r="C106" s="74" t="s">
        <v>687</v>
      </c>
      <c r="D106" s="75" t="s">
        <v>392</v>
      </c>
    </row>
    <row r="107" spans="1:4" ht="12.75">
      <c r="A107" s="82">
        <v>3</v>
      </c>
      <c r="B107" s="83" t="s">
        <v>233</v>
      </c>
      <c r="C107" s="74" t="s">
        <v>379</v>
      </c>
      <c r="D107" s="75" t="s">
        <v>392</v>
      </c>
    </row>
    <row r="108" spans="1:4" ht="12.75">
      <c r="A108" s="82">
        <v>14.28</v>
      </c>
      <c r="B108" s="83" t="s">
        <v>260</v>
      </c>
      <c r="C108" s="74" t="s">
        <v>1090</v>
      </c>
      <c r="D108" s="75" t="s">
        <v>185</v>
      </c>
    </row>
    <row r="109" spans="1:4" ht="12.75">
      <c r="A109" s="82">
        <v>3</v>
      </c>
      <c r="B109" s="83" t="s">
        <v>771</v>
      </c>
      <c r="C109" s="74" t="s">
        <v>1096</v>
      </c>
      <c r="D109" s="75" t="s">
        <v>1097</v>
      </c>
    </row>
    <row r="110" spans="1:4" ht="12.75">
      <c r="A110" s="82">
        <v>0</v>
      </c>
      <c r="B110" s="83" t="s">
        <v>511</v>
      </c>
      <c r="C110" s="78"/>
      <c r="D110" s="75" t="s">
        <v>208</v>
      </c>
    </row>
    <row r="111" spans="1:4" ht="12.75">
      <c r="A111" s="82">
        <v>3.84</v>
      </c>
      <c r="B111" s="83" t="s">
        <v>522</v>
      </c>
      <c r="C111" s="91" t="s">
        <v>782</v>
      </c>
      <c r="D111" s="88" t="s">
        <v>781</v>
      </c>
    </row>
    <row r="112" spans="1:4" ht="12.75">
      <c r="A112" s="82">
        <v>2.5</v>
      </c>
      <c r="B112" s="83" t="s">
        <v>313</v>
      </c>
      <c r="C112" s="74" t="s">
        <v>1096</v>
      </c>
      <c r="D112" s="75" t="s">
        <v>208</v>
      </c>
    </row>
    <row r="113" spans="1:4" ht="12.75">
      <c r="A113" s="82">
        <v>506.42</v>
      </c>
      <c r="B113" s="83" t="s">
        <v>302</v>
      </c>
      <c r="C113" s="74" t="s">
        <v>1088</v>
      </c>
      <c r="D113" s="75" t="s">
        <v>392</v>
      </c>
    </row>
    <row r="114" spans="1:4" ht="12.75">
      <c r="A114" s="82">
        <v>74.52</v>
      </c>
      <c r="B114" s="83" t="s">
        <v>497</v>
      </c>
      <c r="C114" s="74" t="s">
        <v>1090</v>
      </c>
      <c r="D114" s="75" t="s">
        <v>392</v>
      </c>
    </row>
    <row r="115" spans="1:4" ht="12.75">
      <c r="A115" s="82">
        <v>3</v>
      </c>
      <c r="B115" s="83" t="s">
        <v>772</v>
      </c>
      <c r="C115" s="74" t="s">
        <v>183</v>
      </c>
      <c r="D115" s="75" t="s">
        <v>1097</v>
      </c>
    </row>
    <row r="116" spans="1:4" ht="12.75">
      <c r="A116" s="82">
        <v>5</v>
      </c>
      <c r="B116" s="83" t="s">
        <v>794</v>
      </c>
      <c r="C116" s="74" t="s">
        <v>209</v>
      </c>
      <c r="D116" s="75" t="s">
        <v>208</v>
      </c>
    </row>
    <row r="117" ht="12.75">
      <c r="A117" s="9">
        <f>SUM(A5:A116)</f>
        <v>3437.2000000000003</v>
      </c>
    </row>
    <row r="118" ht="12.75">
      <c r="A118" s="105"/>
    </row>
    <row r="119" ht="12.75">
      <c r="A119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5.28125" style="0" customWidth="1"/>
    <col min="2" max="2" width="6.421875" style="0" bestFit="1" customWidth="1"/>
    <col min="3" max="3" width="9.140625" style="2" customWidth="1"/>
  </cols>
  <sheetData>
    <row r="1" ht="15.75">
      <c r="A1" s="152" t="s">
        <v>176</v>
      </c>
    </row>
    <row r="3" spans="1:7" ht="13.5" thickBot="1">
      <c r="A3" s="153" t="s">
        <v>669</v>
      </c>
      <c r="B3" s="153" t="s">
        <v>667</v>
      </c>
      <c r="C3" s="154" t="s">
        <v>668</v>
      </c>
      <c r="D3" s="153" t="s">
        <v>155</v>
      </c>
      <c r="F3" s="155" t="s">
        <v>667</v>
      </c>
      <c r="G3" s="155" t="s">
        <v>668</v>
      </c>
    </row>
    <row r="4" spans="1:7" ht="12.75">
      <c r="A4" s="156" t="s">
        <v>307</v>
      </c>
      <c r="B4" s="156" t="s">
        <v>1095</v>
      </c>
      <c r="C4" s="157">
        <v>5</v>
      </c>
      <c r="D4" s="9">
        <f>SUM(C4:C10)</f>
        <v>78.53999999999999</v>
      </c>
      <c r="F4" s="156" t="s">
        <v>1095</v>
      </c>
      <c r="G4" s="158">
        <f>D4</f>
        <v>78.53999999999999</v>
      </c>
    </row>
    <row r="5" spans="1:7" ht="12.75">
      <c r="A5" s="3" t="s">
        <v>81</v>
      </c>
      <c r="B5" s="3" t="s">
        <v>1095</v>
      </c>
      <c r="C5" s="159">
        <v>23.27</v>
      </c>
      <c r="F5" s="156" t="s">
        <v>185</v>
      </c>
      <c r="G5" s="158">
        <f>D11</f>
        <v>444.0999999999999</v>
      </c>
    </row>
    <row r="6" spans="1:7" ht="12.75">
      <c r="A6" s="3" t="s">
        <v>610</v>
      </c>
      <c r="B6" s="3" t="s">
        <v>1095</v>
      </c>
      <c r="C6" s="159">
        <v>5</v>
      </c>
      <c r="F6" s="3" t="s">
        <v>1087</v>
      </c>
      <c r="G6" s="158">
        <f>D24</f>
        <v>366.34999999999997</v>
      </c>
    </row>
    <row r="7" spans="1:7" ht="12.75">
      <c r="A7" s="165" t="s">
        <v>750</v>
      </c>
      <c r="B7" s="3" t="s">
        <v>1095</v>
      </c>
      <c r="C7" s="164">
        <v>2.25</v>
      </c>
      <c r="F7" s="3" t="s">
        <v>646</v>
      </c>
      <c r="G7" s="158">
        <f>D34</f>
        <v>213.6</v>
      </c>
    </row>
    <row r="8" spans="1:7" ht="12.75">
      <c r="A8" s="165" t="s">
        <v>483</v>
      </c>
      <c r="B8" s="3" t="s">
        <v>1095</v>
      </c>
      <c r="C8" s="164">
        <v>17.25</v>
      </c>
      <c r="F8" s="3" t="s">
        <v>781</v>
      </c>
      <c r="G8" s="158">
        <f>C112</f>
        <v>3.84</v>
      </c>
    </row>
    <row r="9" spans="1:7" ht="12.75">
      <c r="A9" s="165" t="s">
        <v>80</v>
      </c>
      <c r="B9" s="3" t="s">
        <v>1095</v>
      </c>
      <c r="C9" s="164">
        <v>20.77</v>
      </c>
      <c r="F9" s="3" t="s">
        <v>1097</v>
      </c>
      <c r="G9" s="158">
        <f>D37</f>
        <v>137.02</v>
      </c>
    </row>
    <row r="10" spans="1:7" ht="13.5" thickBot="1">
      <c r="A10" s="176" t="s">
        <v>304</v>
      </c>
      <c r="B10" s="160" t="s">
        <v>1095</v>
      </c>
      <c r="C10" s="177">
        <v>5</v>
      </c>
      <c r="D10" s="161"/>
      <c r="F10" s="3" t="s">
        <v>741</v>
      </c>
      <c r="G10" s="158">
        <f>D49</f>
        <v>155.7</v>
      </c>
    </row>
    <row r="11" spans="1:7" ht="12.75">
      <c r="A11" s="156" t="s">
        <v>156</v>
      </c>
      <c r="B11" s="156" t="s">
        <v>185</v>
      </c>
      <c r="C11" s="172">
        <v>23.91</v>
      </c>
      <c r="D11" s="9">
        <f>SUM(C11:C23)</f>
        <v>444.0999999999999</v>
      </c>
      <c r="F11" s="3" t="s">
        <v>1086</v>
      </c>
      <c r="G11" s="158">
        <f>D55</f>
        <v>145.35</v>
      </c>
    </row>
    <row r="12" spans="1:7" ht="12.75">
      <c r="A12" s="162" t="s">
        <v>258</v>
      </c>
      <c r="B12" s="162" t="s">
        <v>185</v>
      </c>
      <c r="C12" s="169">
        <v>14.28</v>
      </c>
      <c r="F12" s="3" t="s">
        <v>392</v>
      </c>
      <c r="G12" s="158">
        <f>D66</f>
        <v>798.79</v>
      </c>
    </row>
    <row r="13" spans="1:7" ht="12.75">
      <c r="A13" s="3" t="s">
        <v>95</v>
      </c>
      <c r="B13" s="3" t="s">
        <v>185</v>
      </c>
      <c r="C13" s="170">
        <v>37.3</v>
      </c>
      <c r="F13" s="3" t="s">
        <v>742</v>
      </c>
      <c r="G13" s="158">
        <f>D81</f>
        <v>186.23</v>
      </c>
    </row>
    <row r="14" spans="1:7" ht="12.75">
      <c r="A14" s="3" t="s">
        <v>138</v>
      </c>
      <c r="B14" s="3" t="s">
        <v>185</v>
      </c>
      <c r="C14" s="169">
        <v>5</v>
      </c>
      <c r="F14" s="3" t="s">
        <v>208</v>
      </c>
      <c r="G14" s="158">
        <f>D87</f>
        <v>907.6799999999998</v>
      </c>
    </row>
    <row r="15" spans="1:7" ht="12.75">
      <c r="A15" s="3" t="s">
        <v>78</v>
      </c>
      <c r="B15" s="3" t="s">
        <v>185</v>
      </c>
      <c r="C15" s="169">
        <v>72.83</v>
      </c>
      <c r="F15" s="3"/>
      <c r="G15" s="158"/>
    </row>
    <row r="16" spans="1:7" ht="12.75">
      <c r="A16" s="3" t="s">
        <v>545</v>
      </c>
      <c r="B16" s="3" t="s">
        <v>185</v>
      </c>
      <c r="C16" s="169">
        <v>42.83</v>
      </c>
      <c r="G16" s="9">
        <f>SUM(G4:G15)</f>
        <v>3437.1999999999994</v>
      </c>
    </row>
    <row r="17" spans="1:3" ht="12.75">
      <c r="A17" s="3" t="s">
        <v>157</v>
      </c>
      <c r="B17" s="3" t="s">
        <v>185</v>
      </c>
      <c r="C17" s="169">
        <v>35.94</v>
      </c>
    </row>
    <row r="18" spans="1:3" ht="12.75">
      <c r="A18" s="165" t="s">
        <v>124</v>
      </c>
      <c r="B18" s="3" t="s">
        <v>185</v>
      </c>
      <c r="C18" s="169">
        <v>10.09</v>
      </c>
    </row>
    <row r="19" spans="1:3" ht="12.75">
      <c r="A19" s="3" t="s">
        <v>259</v>
      </c>
      <c r="B19" s="3" t="s">
        <v>185</v>
      </c>
      <c r="C19" s="169">
        <v>74.17</v>
      </c>
    </row>
    <row r="20" spans="1:3" ht="12.75">
      <c r="A20" s="165" t="s">
        <v>125</v>
      </c>
      <c r="B20" s="3" t="s">
        <v>185</v>
      </c>
      <c r="C20" s="169">
        <v>23.19</v>
      </c>
    </row>
    <row r="21" spans="1:3" ht="12.75">
      <c r="A21" s="165" t="s">
        <v>547</v>
      </c>
      <c r="B21" s="3" t="s">
        <v>185</v>
      </c>
      <c r="C21" s="169">
        <v>60</v>
      </c>
    </row>
    <row r="22" spans="1:3" ht="12.75">
      <c r="A22" s="163" t="s">
        <v>158</v>
      </c>
      <c r="B22" s="163" t="s">
        <v>185</v>
      </c>
      <c r="C22" s="169">
        <v>30.28</v>
      </c>
    </row>
    <row r="23" spans="1:4" ht="13.5" thickBot="1">
      <c r="A23" s="160" t="s">
        <v>260</v>
      </c>
      <c r="B23" s="160" t="s">
        <v>185</v>
      </c>
      <c r="C23" s="175">
        <v>14.28</v>
      </c>
      <c r="D23" s="161"/>
    </row>
    <row r="24" spans="1:4" ht="12.75">
      <c r="A24" s="156" t="s">
        <v>159</v>
      </c>
      <c r="B24" s="156" t="s">
        <v>1087</v>
      </c>
      <c r="C24" s="172">
        <v>69.46</v>
      </c>
      <c r="D24" s="9">
        <f>SUM(C24:C33)</f>
        <v>366.34999999999997</v>
      </c>
    </row>
    <row r="25" spans="1:3" ht="12.75">
      <c r="A25" s="3" t="s">
        <v>229</v>
      </c>
      <c r="B25" s="3" t="s">
        <v>1087</v>
      </c>
      <c r="C25" s="158">
        <v>12.28</v>
      </c>
    </row>
    <row r="26" spans="1:3" ht="12.75">
      <c r="A26" s="3" t="s">
        <v>88</v>
      </c>
      <c r="B26" s="3" t="s">
        <v>1087</v>
      </c>
      <c r="C26" s="169">
        <v>41.53</v>
      </c>
    </row>
    <row r="27" spans="1:3" ht="12.75">
      <c r="A27" s="3" t="s">
        <v>128</v>
      </c>
      <c r="B27" s="3" t="s">
        <v>1087</v>
      </c>
      <c r="C27" s="169">
        <v>51</v>
      </c>
    </row>
    <row r="28" spans="1:3" ht="12.75">
      <c r="A28" s="3" t="s">
        <v>160</v>
      </c>
      <c r="B28" s="3" t="s">
        <v>1087</v>
      </c>
      <c r="C28" s="169">
        <v>78.41</v>
      </c>
    </row>
    <row r="29" spans="1:3" ht="12.75">
      <c r="A29" s="165" t="s">
        <v>470</v>
      </c>
      <c r="B29" s="3" t="s">
        <v>1087</v>
      </c>
      <c r="C29" s="169">
        <v>1.67</v>
      </c>
    </row>
    <row r="30" spans="1:3" ht="12.75">
      <c r="A30" s="165" t="s">
        <v>401</v>
      </c>
      <c r="B30" s="3" t="s">
        <v>1087</v>
      </c>
      <c r="C30" s="169">
        <v>5</v>
      </c>
    </row>
    <row r="31" spans="1:3" ht="12.75">
      <c r="A31" s="165" t="s">
        <v>903</v>
      </c>
      <c r="B31" s="3" t="s">
        <v>1087</v>
      </c>
      <c r="C31" s="169">
        <v>25.33</v>
      </c>
    </row>
    <row r="32" spans="1:3" ht="12.75">
      <c r="A32" s="165" t="s">
        <v>320</v>
      </c>
      <c r="B32" s="3" t="s">
        <v>1087</v>
      </c>
      <c r="C32" s="169">
        <v>12</v>
      </c>
    </row>
    <row r="33" spans="1:4" ht="13.5" thickBot="1">
      <c r="A33" s="160" t="s">
        <v>161</v>
      </c>
      <c r="B33" s="160" t="s">
        <v>1087</v>
      </c>
      <c r="C33" s="175">
        <v>69.67</v>
      </c>
      <c r="D33" s="161"/>
    </row>
    <row r="34" spans="1:4" ht="12.75">
      <c r="A34" s="173" t="s">
        <v>504</v>
      </c>
      <c r="B34" s="156" t="s">
        <v>646</v>
      </c>
      <c r="C34" s="174">
        <v>5</v>
      </c>
      <c r="D34" s="9">
        <f>SUM(C34:C36)</f>
        <v>213.6</v>
      </c>
    </row>
    <row r="35" spans="1:3" ht="12.75">
      <c r="A35" s="166" t="s">
        <v>219</v>
      </c>
      <c r="B35" s="3" t="s">
        <v>646</v>
      </c>
      <c r="C35" s="169">
        <v>178.6</v>
      </c>
    </row>
    <row r="36" spans="1:4" ht="13.5" thickBot="1">
      <c r="A36" s="176" t="s">
        <v>217</v>
      </c>
      <c r="B36" s="160" t="s">
        <v>646</v>
      </c>
      <c r="C36" s="175">
        <v>30</v>
      </c>
      <c r="D36" s="161"/>
    </row>
    <row r="37" spans="1:4" ht="12.75">
      <c r="A37" s="156" t="s">
        <v>513</v>
      </c>
      <c r="B37" s="156" t="s">
        <v>1097</v>
      </c>
      <c r="C37" s="172">
        <v>34.34</v>
      </c>
      <c r="D37" s="9">
        <f>SUM(C37:C48)</f>
        <v>137.02</v>
      </c>
    </row>
    <row r="38" spans="1:3" ht="12.75">
      <c r="A38" s="3" t="s">
        <v>162</v>
      </c>
      <c r="B38" s="3" t="s">
        <v>1097</v>
      </c>
      <c r="C38" s="169">
        <v>4.5</v>
      </c>
    </row>
    <row r="39" spans="1:3" ht="12.75">
      <c r="A39" s="3" t="s">
        <v>507</v>
      </c>
      <c r="B39" s="3" t="s">
        <v>1097</v>
      </c>
      <c r="C39" s="169">
        <v>10.17</v>
      </c>
    </row>
    <row r="40" spans="1:3" ht="12.75">
      <c r="A40" s="3" t="s">
        <v>163</v>
      </c>
      <c r="B40" s="3" t="s">
        <v>1097</v>
      </c>
      <c r="C40" s="169">
        <v>2.5</v>
      </c>
    </row>
    <row r="41" spans="1:3" ht="12.75">
      <c r="A41" s="3" t="s">
        <v>164</v>
      </c>
      <c r="B41" s="3" t="s">
        <v>1097</v>
      </c>
      <c r="C41" s="169">
        <v>22.5</v>
      </c>
    </row>
    <row r="42" spans="1:3" ht="12.75">
      <c r="A42" s="3" t="s">
        <v>165</v>
      </c>
      <c r="B42" s="3" t="s">
        <v>1097</v>
      </c>
      <c r="C42" s="169">
        <v>3</v>
      </c>
    </row>
    <row r="43" spans="1:3" ht="12.75">
      <c r="A43" s="165" t="s">
        <v>178</v>
      </c>
      <c r="B43" s="166" t="s">
        <v>1097</v>
      </c>
      <c r="C43" s="171">
        <v>2.34</v>
      </c>
    </row>
    <row r="44" spans="1:3" ht="12.75">
      <c r="A44" s="165" t="s">
        <v>289</v>
      </c>
      <c r="B44" s="166" t="s">
        <v>1097</v>
      </c>
      <c r="C44" s="171">
        <v>24.67</v>
      </c>
    </row>
    <row r="45" spans="1:3" ht="12.75">
      <c r="A45" s="165" t="s">
        <v>396</v>
      </c>
      <c r="B45" s="166" t="s">
        <v>1097</v>
      </c>
      <c r="C45" s="171">
        <v>2.5</v>
      </c>
    </row>
    <row r="46" spans="1:3" ht="12.75">
      <c r="A46" s="165" t="s">
        <v>398</v>
      </c>
      <c r="B46" s="166" t="s">
        <v>1097</v>
      </c>
      <c r="C46" s="171">
        <v>25.5</v>
      </c>
    </row>
    <row r="47" spans="1:3" ht="12.75">
      <c r="A47" s="165" t="s">
        <v>90</v>
      </c>
      <c r="B47" s="166" t="s">
        <v>1097</v>
      </c>
      <c r="C47" s="171">
        <v>2</v>
      </c>
    </row>
    <row r="48" spans="1:4" ht="13.5" thickBot="1">
      <c r="A48" s="160" t="s">
        <v>772</v>
      </c>
      <c r="B48" s="160" t="s">
        <v>1097</v>
      </c>
      <c r="C48" s="175">
        <v>3</v>
      </c>
      <c r="D48" s="161"/>
    </row>
    <row r="49" spans="1:4" ht="12.75">
      <c r="A49" s="156" t="s">
        <v>86</v>
      </c>
      <c r="B49" s="156" t="s">
        <v>741</v>
      </c>
      <c r="C49" s="174">
        <v>46.85</v>
      </c>
      <c r="D49" s="9">
        <f>SUM(C49:C54)</f>
        <v>155.7</v>
      </c>
    </row>
    <row r="50" spans="1:3" ht="12.75">
      <c r="A50" s="3" t="s">
        <v>110</v>
      </c>
      <c r="B50" s="3" t="s">
        <v>741</v>
      </c>
      <c r="C50" s="169">
        <v>2.5</v>
      </c>
    </row>
    <row r="51" spans="1:3" ht="12.75">
      <c r="A51" s="165" t="s">
        <v>75</v>
      </c>
      <c r="B51" s="166" t="s">
        <v>741</v>
      </c>
      <c r="C51" s="171">
        <v>16.55</v>
      </c>
    </row>
    <row r="52" spans="1:3" ht="12.75">
      <c r="A52" s="165" t="s">
        <v>215</v>
      </c>
      <c r="B52" s="166" t="s">
        <v>741</v>
      </c>
      <c r="C52" s="171">
        <v>15.77</v>
      </c>
    </row>
    <row r="53" spans="1:3" ht="12.75">
      <c r="A53" s="165" t="s">
        <v>972</v>
      </c>
      <c r="B53" s="166" t="s">
        <v>741</v>
      </c>
      <c r="C53" s="171">
        <v>71.53</v>
      </c>
    </row>
    <row r="54" spans="1:4" ht="13.5" thickBot="1">
      <c r="A54" s="160" t="s">
        <v>166</v>
      </c>
      <c r="B54" s="160" t="s">
        <v>741</v>
      </c>
      <c r="C54" s="175">
        <v>2.5</v>
      </c>
      <c r="D54" s="161"/>
    </row>
    <row r="55" spans="1:4" ht="12.75">
      <c r="A55" s="156" t="s">
        <v>101</v>
      </c>
      <c r="B55" s="156" t="s">
        <v>1086</v>
      </c>
      <c r="C55" s="172">
        <v>27.31</v>
      </c>
      <c r="D55" s="9">
        <f>SUM(C55:C65)</f>
        <v>145.35</v>
      </c>
    </row>
    <row r="56" spans="1:3" ht="12.75">
      <c r="A56" s="3" t="s">
        <v>519</v>
      </c>
      <c r="B56" s="3" t="s">
        <v>1086</v>
      </c>
      <c r="C56" s="170">
        <v>6</v>
      </c>
    </row>
    <row r="57" spans="1:3" ht="12.75">
      <c r="A57" s="3" t="s">
        <v>728</v>
      </c>
      <c r="B57" s="3" t="s">
        <v>1086</v>
      </c>
      <c r="C57" s="158">
        <v>49.87</v>
      </c>
    </row>
    <row r="58" spans="1:3" ht="12.75">
      <c r="A58" s="3" t="s">
        <v>283</v>
      </c>
      <c r="B58" s="3" t="s">
        <v>1086</v>
      </c>
      <c r="C58" s="170">
        <v>1.27</v>
      </c>
    </row>
    <row r="59" spans="1:3" ht="12.75">
      <c r="A59" s="3" t="s">
        <v>167</v>
      </c>
      <c r="B59" s="3" t="s">
        <v>1086</v>
      </c>
      <c r="C59" s="169">
        <v>15</v>
      </c>
    </row>
    <row r="60" spans="1:3" ht="12.75">
      <c r="A60" s="3" t="s">
        <v>168</v>
      </c>
      <c r="B60" s="3" t="s">
        <v>1086</v>
      </c>
      <c r="C60" s="169">
        <v>7.5</v>
      </c>
    </row>
    <row r="61" spans="1:3" ht="12.75">
      <c r="A61" s="3" t="s">
        <v>662</v>
      </c>
      <c r="B61" s="3" t="s">
        <v>1086</v>
      </c>
      <c r="C61" s="169">
        <v>10</v>
      </c>
    </row>
    <row r="62" spans="1:3" ht="12.75">
      <c r="A62" s="165" t="s">
        <v>222</v>
      </c>
      <c r="B62" s="166" t="s">
        <v>1086</v>
      </c>
      <c r="C62" s="159">
        <v>7.17</v>
      </c>
    </row>
    <row r="63" spans="1:3" ht="12.75">
      <c r="A63" s="165" t="s">
        <v>223</v>
      </c>
      <c r="B63" s="166" t="s">
        <v>1086</v>
      </c>
      <c r="C63" s="171">
        <v>13.17</v>
      </c>
    </row>
    <row r="64" spans="1:3" ht="12.75">
      <c r="A64" s="165" t="s">
        <v>727</v>
      </c>
      <c r="B64" s="166" t="s">
        <v>1086</v>
      </c>
      <c r="C64" s="171">
        <v>5.5</v>
      </c>
    </row>
    <row r="65" spans="1:4" ht="13.5" thickBot="1">
      <c r="A65" s="160" t="s">
        <v>169</v>
      </c>
      <c r="B65" s="160" t="s">
        <v>1086</v>
      </c>
      <c r="C65" s="175">
        <v>2.56</v>
      </c>
      <c r="D65" s="161"/>
    </row>
    <row r="66" spans="1:4" ht="12.75">
      <c r="A66" s="156" t="s">
        <v>60</v>
      </c>
      <c r="B66" s="156" t="s">
        <v>392</v>
      </c>
      <c r="C66" s="172">
        <v>20.91</v>
      </c>
      <c r="D66" s="9">
        <f>SUM(C66:C80)</f>
        <v>798.79</v>
      </c>
    </row>
    <row r="67" spans="1:3" ht="12.75">
      <c r="A67" s="3" t="s">
        <v>61</v>
      </c>
      <c r="B67" s="3" t="s">
        <v>392</v>
      </c>
      <c r="C67" s="170">
        <v>53.09</v>
      </c>
    </row>
    <row r="68" spans="1:3" ht="12.75">
      <c r="A68" s="3" t="s">
        <v>170</v>
      </c>
      <c r="B68" s="3" t="s">
        <v>392</v>
      </c>
      <c r="C68" s="169">
        <v>17</v>
      </c>
    </row>
    <row r="69" spans="1:3" ht="12.75">
      <c r="A69" s="3" t="s">
        <v>724</v>
      </c>
      <c r="B69" s="3" t="s">
        <v>392</v>
      </c>
      <c r="C69" s="169">
        <v>7.07</v>
      </c>
    </row>
    <row r="70" spans="1:3" ht="12.75">
      <c r="A70" s="3" t="s">
        <v>725</v>
      </c>
      <c r="B70" s="3" t="s">
        <v>392</v>
      </c>
      <c r="C70" s="169">
        <v>14.07</v>
      </c>
    </row>
    <row r="71" spans="1:3" ht="12.75">
      <c r="A71" s="3" t="s">
        <v>57</v>
      </c>
      <c r="B71" s="3" t="s">
        <v>392</v>
      </c>
      <c r="C71" s="169">
        <v>27.77</v>
      </c>
    </row>
    <row r="72" spans="1:3" ht="12.75">
      <c r="A72" s="3" t="s">
        <v>243</v>
      </c>
      <c r="B72" s="3" t="s">
        <v>392</v>
      </c>
      <c r="C72" s="169">
        <v>4</v>
      </c>
    </row>
    <row r="73" spans="1:3" ht="12.75">
      <c r="A73" s="165" t="s">
        <v>951</v>
      </c>
      <c r="B73" s="166" t="s">
        <v>392</v>
      </c>
      <c r="C73" s="171">
        <v>5</v>
      </c>
    </row>
    <row r="74" spans="1:3" ht="12.75">
      <c r="A74" s="165" t="s">
        <v>904</v>
      </c>
      <c r="B74" s="166" t="s">
        <v>392</v>
      </c>
      <c r="C74" s="171">
        <v>25.33</v>
      </c>
    </row>
    <row r="75" spans="1:3" ht="12.75">
      <c r="A75" s="166" t="s">
        <v>171</v>
      </c>
      <c r="B75" s="166" t="s">
        <v>392</v>
      </c>
      <c r="C75" s="171">
        <v>10.61</v>
      </c>
    </row>
    <row r="76" spans="1:3" ht="12.75">
      <c r="A76" s="165" t="s">
        <v>233</v>
      </c>
      <c r="B76" s="166" t="s">
        <v>392</v>
      </c>
      <c r="C76" s="171">
        <v>3</v>
      </c>
    </row>
    <row r="77" spans="1:3" ht="12.75">
      <c r="A77" s="166" t="s">
        <v>172</v>
      </c>
      <c r="B77" s="166" t="s">
        <v>392</v>
      </c>
      <c r="C77" s="171">
        <v>15</v>
      </c>
    </row>
    <row r="78" spans="1:3" ht="12.75">
      <c r="A78" s="166" t="s">
        <v>540</v>
      </c>
      <c r="B78" s="166" t="s">
        <v>392</v>
      </c>
      <c r="C78" s="171">
        <v>15</v>
      </c>
    </row>
    <row r="79" spans="1:3" ht="12.75">
      <c r="A79" s="166" t="s">
        <v>840</v>
      </c>
      <c r="B79" s="166" t="s">
        <v>392</v>
      </c>
      <c r="C79" s="171">
        <v>506.42</v>
      </c>
    </row>
    <row r="80" spans="1:4" ht="13.5" thickBot="1">
      <c r="A80" s="167" t="s">
        <v>497</v>
      </c>
      <c r="B80" s="167" t="s">
        <v>392</v>
      </c>
      <c r="C80" s="178">
        <v>74.52</v>
      </c>
      <c r="D80" s="161"/>
    </row>
    <row r="81" spans="1:4" ht="12.75">
      <c r="A81" s="156" t="s">
        <v>418</v>
      </c>
      <c r="B81" s="156" t="s">
        <v>742</v>
      </c>
      <c r="C81" s="174">
        <v>60.36</v>
      </c>
      <c r="D81" s="9">
        <f>SUM(C81:C86)</f>
        <v>186.23</v>
      </c>
    </row>
    <row r="82" spans="1:3" ht="12.75">
      <c r="A82" s="165" t="s">
        <v>488</v>
      </c>
      <c r="B82" s="166" t="s">
        <v>742</v>
      </c>
      <c r="C82" s="171">
        <v>7.5</v>
      </c>
    </row>
    <row r="83" spans="1:3" ht="12.75">
      <c r="A83" s="166" t="s">
        <v>255</v>
      </c>
      <c r="B83" s="166" t="s">
        <v>742</v>
      </c>
      <c r="C83" s="171">
        <v>22.58</v>
      </c>
    </row>
    <row r="84" spans="1:3" ht="12.75">
      <c r="A84" s="3" t="s">
        <v>486</v>
      </c>
      <c r="B84" s="3" t="s">
        <v>742</v>
      </c>
      <c r="C84" s="169">
        <v>27.08</v>
      </c>
    </row>
    <row r="85" spans="1:3" ht="12.75">
      <c r="A85" s="3" t="s">
        <v>650</v>
      </c>
      <c r="B85" s="3" t="s">
        <v>742</v>
      </c>
      <c r="C85" s="169">
        <v>61.21</v>
      </c>
    </row>
    <row r="86" spans="1:4" ht="13.5" thickBot="1">
      <c r="A86" s="160" t="s">
        <v>489</v>
      </c>
      <c r="B86" s="160" t="s">
        <v>742</v>
      </c>
      <c r="C86" s="175">
        <v>7.5</v>
      </c>
      <c r="D86" s="161"/>
    </row>
    <row r="87" spans="1:4" ht="25.5">
      <c r="A87" s="165" t="s">
        <v>715</v>
      </c>
      <c r="B87" s="168" t="s">
        <v>208</v>
      </c>
      <c r="C87" s="179">
        <v>66.94</v>
      </c>
      <c r="D87" s="9">
        <f>SUM(C87:C111)</f>
        <v>907.6799999999998</v>
      </c>
    </row>
    <row r="88" spans="1:3" ht="12.75">
      <c r="A88" s="3" t="s">
        <v>173</v>
      </c>
      <c r="B88" s="3" t="s">
        <v>208</v>
      </c>
      <c r="C88" s="169">
        <v>2.5</v>
      </c>
    </row>
    <row r="89" spans="1:3" ht="12.75">
      <c r="A89" s="165" t="s">
        <v>733</v>
      </c>
      <c r="B89" s="166" t="s">
        <v>208</v>
      </c>
      <c r="C89" s="171">
        <v>6</v>
      </c>
    </row>
    <row r="90" spans="1:3" ht="12.75">
      <c r="A90" s="3" t="s">
        <v>510</v>
      </c>
      <c r="B90" s="3" t="s">
        <v>208</v>
      </c>
      <c r="C90" s="158">
        <v>110.09</v>
      </c>
    </row>
    <row r="91" spans="1:3" ht="12.75">
      <c r="A91" s="3" t="s">
        <v>55</v>
      </c>
      <c r="B91" s="3" t="s">
        <v>208</v>
      </c>
      <c r="C91" s="158">
        <v>39.37</v>
      </c>
    </row>
    <row r="92" spans="1:3" ht="12.75">
      <c r="A92" s="3" t="s">
        <v>174</v>
      </c>
      <c r="B92" s="3" t="s">
        <v>208</v>
      </c>
      <c r="C92" s="169">
        <v>1.67</v>
      </c>
    </row>
    <row r="93" spans="1:3" ht="12.75">
      <c r="A93" s="3" t="s">
        <v>777</v>
      </c>
      <c r="B93" s="3" t="s">
        <v>208</v>
      </c>
      <c r="C93" s="169">
        <v>31.4</v>
      </c>
    </row>
    <row r="94" spans="1:3" ht="12.75">
      <c r="A94" s="165" t="s">
        <v>898</v>
      </c>
      <c r="B94" s="166" t="s">
        <v>208</v>
      </c>
      <c r="C94" s="171">
        <v>20.09</v>
      </c>
    </row>
    <row r="95" spans="1:3" ht="12.75">
      <c r="A95" s="3" t="s">
        <v>68</v>
      </c>
      <c r="B95" s="3" t="s">
        <v>208</v>
      </c>
      <c r="C95" s="169">
        <v>66.58</v>
      </c>
    </row>
    <row r="96" spans="1:3" ht="12.75">
      <c r="A96" s="165" t="s">
        <v>829</v>
      </c>
      <c r="B96" s="166" t="s">
        <v>208</v>
      </c>
      <c r="C96" s="171">
        <v>21.42</v>
      </c>
    </row>
    <row r="97" spans="1:3" ht="12.75">
      <c r="A97" s="3" t="s">
        <v>175</v>
      </c>
      <c r="B97" s="3" t="s">
        <v>208</v>
      </c>
      <c r="C97" s="169">
        <v>92.38</v>
      </c>
    </row>
    <row r="98" spans="1:3" ht="12.75">
      <c r="A98" s="3" t="s">
        <v>538</v>
      </c>
      <c r="B98" s="3" t="s">
        <v>208</v>
      </c>
      <c r="C98" s="169">
        <v>57.12</v>
      </c>
    </row>
    <row r="99" spans="1:3" ht="12.75">
      <c r="A99" s="3" t="s">
        <v>549</v>
      </c>
      <c r="B99" s="3" t="s">
        <v>208</v>
      </c>
      <c r="C99" s="169">
        <v>35</v>
      </c>
    </row>
    <row r="100" spans="1:3" ht="12.75">
      <c r="A100" s="3" t="s">
        <v>900</v>
      </c>
      <c r="B100" s="3" t="s">
        <v>208</v>
      </c>
      <c r="C100" s="169">
        <v>35.77</v>
      </c>
    </row>
    <row r="101" spans="1:3" ht="12.75">
      <c r="A101" s="3" t="s">
        <v>437</v>
      </c>
      <c r="B101" s="3" t="s">
        <v>208</v>
      </c>
      <c r="C101" s="169">
        <v>35.29</v>
      </c>
    </row>
    <row r="102" spans="1:3" ht="12.75">
      <c r="A102" s="3" t="s">
        <v>827</v>
      </c>
      <c r="B102" s="3" t="s">
        <v>208</v>
      </c>
      <c r="C102" s="169">
        <v>20.14</v>
      </c>
    </row>
    <row r="103" spans="1:3" ht="12.75">
      <c r="A103" s="3" t="s">
        <v>843</v>
      </c>
      <c r="B103" s="3" t="s">
        <v>208</v>
      </c>
      <c r="C103" s="169">
        <v>50.17</v>
      </c>
    </row>
    <row r="104" spans="1:3" ht="12.75">
      <c r="A104" s="3" t="s">
        <v>481</v>
      </c>
      <c r="B104" s="3" t="s">
        <v>208</v>
      </c>
      <c r="C104" s="169">
        <v>38.34</v>
      </c>
    </row>
    <row r="105" spans="1:3" ht="12.75">
      <c r="A105" s="3" t="s">
        <v>620</v>
      </c>
      <c r="B105" s="3" t="s">
        <v>208</v>
      </c>
      <c r="C105" s="169">
        <v>45.31</v>
      </c>
    </row>
    <row r="106" spans="1:3" ht="12.75">
      <c r="A106" s="3" t="s">
        <v>50</v>
      </c>
      <c r="B106" s="3" t="s">
        <v>208</v>
      </c>
      <c r="C106" s="169">
        <v>18.4</v>
      </c>
    </row>
    <row r="107" spans="1:3" ht="12.75">
      <c r="A107" s="165" t="s">
        <v>51</v>
      </c>
      <c r="B107" s="166" t="s">
        <v>208</v>
      </c>
      <c r="C107" s="171">
        <v>18.4</v>
      </c>
    </row>
    <row r="108" spans="1:3" ht="12.75">
      <c r="A108" s="3" t="s">
        <v>117</v>
      </c>
      <c r="B108" s="3" t="s">
        <v>208</v>
      </c>
      <c r="C108" s="169">
        <v>86.13</v>
      </c>
    </row>
    <row r="109" spans="1:3" ht="12.75">
      <c r="A109" s="3" t="s">
        <v>502</v>
      </c>
      <c r="B109" s="3" t="s">
        <v>208</v>
      </c>
      <c r="C109" s="169">
        <v>1.67</v>
      </c>
    </row>
    <row r="110" spans="1:3" ht="12.75">
      <c r="A110" s="165" t="s">
        <v>313</v>
      </c>
      <c r="B110" s="3" t="s">
        <v>208</v>
      </c>
      <c r="C110" s="171">
        <v>2.5</v>
      </c>
    </row>
    <row r="111" spans="1:4" ht="13.5" thickBot="1">
      <c r="A111" s="176" t="s">
        <v>794</v>
      </c>
      <c r="B111" s="167" t="s">
        <v>208</v>
      </c>
      <c r="C111" s="178">
        <v>5</v>
      </c>
      <c r="D111" s="161"/>
    </row>
    <row r="112" spans="1:4" ht="13.5" thickBot="1">
      <c r="A112" s="183" t="s">
        <v>522</v>
      </c>
      <c r="B112" s="180" t="s">
        <v>781</v>
      </c>
      <c r="C112" s="181">
        <v>3.84</v>
      </c>
      <c r="D112" s="182">
        <f>C112</f>
        <v>3.84</v>
      </c>
    </row>
    <row r="113" spans="3:4" ht="12.75">
      <c r="C113" s="146">
        <f>SUM(C4:C112)</f>
        <v>3437.2</v>
      </c>
      <c r="D113" s="9">
        <f>SUM(D4:D112)</f>
        <v>3437.2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4.7109375" style="0" bestFit="1" customWidth="1"/>
    <col min="2" max="2" width="20.00390625" style="0" customWidth="1"/>
    <col min="3" max="3" width="18.57421875" style="0" customWidth="1"/>
    <col min="4" max="4" width="7.00390625" style="4" bestFit="1" customWidth="1"/>
    <col min="5" max="5" width="8.7109375" style="0" bestFit="1" customWidth="1"/>
    <col min="6" max="10" width="9.8515625" style="0" bestFit="1" customWidth="1"/>
  </cols>
  <sheetData>
    <row r="1" spans="5:7" ht="12.75">
      <c r="E1" s="73"/>
      <c r="F1" s="73"/>
      <c r="G1" s="73"/>
    </row>
    <row r="2" spans="1:9" ht="14.25" customHeight="1">
      <c r="A2" s="190" t="s">
        <v>880</v>
      </c>
      <c r="B2" s="189" t="s">
        <v>669</v>
      </c>
      <c r="C2" s="189" t="s">
        <v>1085</v>
      </c>
      <c r="D2" s="189" t="s">
        <v>667</v>
      </c>
      <c r="E2" s="184" t="s">
        <v>875</v>
      </c>
      <c r="F2" s="185"/>
      <c r="G2" s="186"/>
      <c r="H2" s="187" t="s">
        <v>876</v>
      </c>
      <c r="I2" s="189" t="s">
        <v>874</v>
      </c>
    </row>
    <row r="3" spans="1:9" ht="15">
      <c r="A3" s="191"/>
      <c r="B3" s="189"/>
      <c r="C3" s="189"/>
      <c r="D3" s="189"/>
      <c r="E3" s="72" t="s">
        <v>877</v>
      </c>
      <c r="F3" s="72" t="s">
        <v>878</v>
      </c>
      <c r="G3" s="72" t="s">
        <v>879</v>
      </c>
      <c r="H3" s="188"/>
      <c r="I3" s="189"/>
    </row>
    <row r="4" spans="1:9" s="7" customFormat="1" ht="14.25">
      <c r="A4" s="71">
        <v>2</v>
      </c>
      <c r="B4" s="66" t="s">
        <v>1023</v>
      </c>
      <c r="C4" s="66" t="s">
        <v>1088</v>
      </c>
      <c r="D4" s="5" t="s">
        <v>392</v>
      </c>
      <c r="E4" s="106">
        <v>11.33</v>
      </c>
      <c r="F4" s="106">
        <v>71.322</v>
      </c>
      <c r="G4" s="106">
        <v>79.98</v>
      </c>
      <c r="H4" s="107">
        <v>506.42</v>
      </c>
      <c r="I4" s="108">
        <f aca="true" t="shared" si="0" ref="I4:I35">E4+F4+G4+H4</f>
        <v>669.052</v>
      </c>
    </row>
    <row r="5" spans="1:9" s="7" customFormat="1" ht="14.25">
      <c r="A5" s="71">
        <v>1</v>
      </c>
      <c r="B5" s="66" t="s">
        <v>1024</v>
      </c>
      <c r="C5" s="66" t="s">
        <v>1088</v>
      </c>
      <c r="D5" s="5" t="s">
        <v>646</v>
      </c>
      <c r="E5" s="106">
        <v>0.5</v>
      </c>
      <c r="F5" s="106">
        <v>195.75</v>
      </c>
      <c r="G5" s="106"/>
      <c r="H5" s="106">
        <v>178.6</v>
      </c>
      <c r="I5" s="108">
        <f t="shared" si="0"/>
        <v>374.85</v>
      </c>
    </row>
    <row r="6" spans="1:9" s="7" customFormat="1" ht="14.25">
      <c r="A6" s="71">
        <v>4</v>
      </c>
      <c r="B6" s="66" t="s">
        <v>1041</v>
      </c>
      <c r="C6" s="66" t="s">
        <v>1088</v>
      </c>
      <c r="D6" s="5" t="s">
        <v>392</v>
      </c>
      <c r="E6" s="106"/>
      <c r="F6" s="106">
        <v>121.558</v>
      </c>
      <c r="G6" s="106">
        <v>138.09</v>
      </c>
      <c r="H6" s="107">
        <v>74.52</v>
      </c>
      <c r="I6" s="108">
        <f t="shared" si="0"/>
        <v>334.168</v>
      </c>
    </row>
    <row r="7" spans="1:9" ht="14.25">
      <c r="A7" s="71">
        <v>3</v>
      </c>
      <c r="B7" s="66" t="s">
        <v>1028</v>
      </c>
      <c r="C7" s="66" t="s">
        <v>1088</v>
      </c>
      <c r="D7" s="5" t="s">
        <v>1087</v>
      </c>
      <c r="E7" s="106">
        <v>18.5</v>
      </c>
      <c r="F7" s="106">
        <v>113.76</v>
      </c>
      <c r="G7" s="106">
        <v>107.56</v>
      </c>
      <c r="H7" s="107">
        <v>78.41</v>
      </c>
      <c r="I7" s="108">
        <f t="shared" si="0"/>
        <v>318.23</v>
      </c>
    </row>
    <row r="8" spans="1:9" ht="14.25">
      <c r="A8" s="71">
        <v>5</v>
      </c>
      <c r="B8" s="66" t="s">
        <v>1055</v>
      </c>
      <c r="C8" s="66" t="s">
        <v>1088</v>
      </c>
      <c r="D8" s="5" t="s">
        <v>392</v>
      </c>
      <c r="E8" s="106">
        <v>28.75</v>
      </c>
      <c r="F8" s="106">
        <v>53.61</v>
      </c>
      <c r="G8" s="106">
        <v>120.053</v>
      </c>
      <c r="H8" s="107">
        <v>53.09</v>
      </c>
      <c r="I8" s="108">
        <f t="shared" si="0"/>
        <v>255.50300000000001</v>
      </c>
    </row>
    <row r="9" spans="1:9" ht="14.25">
      <c r="A9" s="71">
        <v>7</v>
      </c>
      <c r="B9" s="66" t="s">
        <v>965</v>
      </c>
      <c r="C9" s="66" t="s">
        <v>1088</v>
      </c>
      <c r="D9" s="5" t="s">
        <v>185</v>
      </c>
      <c r="E9" s="106">
        <v>20.42</v>
      </c>
      <c r="F9" s="106">
        <v>50.21</v>
      </c>
      <c r="G9" s="106">
        <v>52.15</v>
      </c>
      <c r="H9" s="107">
        <v>74.17</v>
      </c>
      <c r="I9" s="108">
        <f t="shared" si="0"/>
        <v>196.95</v>
      </c>
    </row>
    <row r="10" spans="1:9" ht="14.25">
      <c r="A10" s="71">
        <v>6</v>
      </c>
      <c r="B10" s="66" t="s">
        <v>1042</v>
      </c>
      <c r="C10" s="66" t="s">
        <v>671</v>
      </c>
      <c r="D10" s="5" t="s">
        <v>741</v>
      </c>
      <c r="E10" s="106">
        <v>11</v>
      </c>
      <c r="F10" s="106">
        <v>32.69</v>
      </c>
      <c r="G10" s="106">
        <v>147.87</v>
      </c>
      <c r="H10" s="107"/>
      <c r="I10" s="108">
        <f t="shared" si="0"/>
        <v>191.56</v>
      </c>
    </row>
    <row r="11" spans="1:9" ht="14.25">
      <c r="A11" s="71">
        <v>9</v>
      </c>
      <c r="B11" s="66" t="s">
        <v>1071</v>
      </c>
      <c r="C11" s="66" t="s">
        <v>1088</v>
      </c>
      <c r="D11" s="5" t="s">
        <v>1097</v>
      </c>
      <c r="E11" s="106">
        <v>22.197</v>
      </c>
      <c r="F11" s="106">
        <v>61.957</v>
      </c>
      <c r="G11" s="106">
        <v>57.217</v>
      </c>
      <c r="H11" s="107">
        <v>34.34</v>
      </c>
      <c r="I11" s="108">
        <f t="shared" si="0"/>
        <v>175.71099999999998</v>
      </c>
    </row>
    <row r="12" spans="1:9" ht="14.25">
      <c r="A12" s="71">
        <v>10</v>
      </c>
      <c r="B12" s="66" t="s">
        <v>1032</v>
      </c>
      <c r="C12" s="66" t="s">
        <v>1088</v>
      </c>
      <c r="D12" s="5" t="s">
        <v>742</v>
      </c>
      <c r="E12" s="106">
        <v>16.707</v>
      </c>
      <c r="F12" s="106">
        <v>21.2</v>
      </c>
      <c r="G12" s="106">
        <v>51.07</v>
      </c>
      <c r="H12" s="109">
        <v>60.36</v>
      </c>
      <c r="I12" s="108">
        <f t="shared" si="0"/>
        <v>149.337</v>
      </c>
    </row>
    <row r="13" spans="1:11" ht="14.25">
      <c r="A13" s="71">
        <v>8</v>
      </c>
      <c r="B13" s="66" t="s">
        <v>1026</v>
      </c>
      <c r="C13" s="66" t="s">
        <v>1088</v>
      </c>
      <c r="D13" s="5" t="s">
        <v>208</v>
      </c>
      <c r="E13" s="106">
        <v>2</v>
      </c>
      <c r="F13" s="106">
        <v>16</v>
      </c>
      <c r="G13" s="106">
        <v>30</v>
      </c>
      <c r="H13" s="107">
        <v>92.38</v>
      </c>
      <c r="I13" s="108">
        <f t="shared" si="0"/>
        <v>140.38</v>
      </c>
      <c r="K13" s="11"/>
    </row>
    <row r="14" spans="1:9" ht="14.25">
      <c r="A14" s="71">
        <v>11</v>
      </c>
      <c r="B14" s="66" t="s">
        <v>1025</v>
      </c>
      <c r="C14" s="66" t="s">
        <v>1088</v>
      </c>
      <c r="D14" s="5" t="s">
        <v>208</v>
      </c>
      <c r="E14" s="106">
        <v>14.17</v>
      </c>
      <c r="F14" s="106">
        <v>6</v>
      </c>
      <c r="G14" s="106">
        <v>2</v>
      </c>
      <c r="H14" s="107">
        <v>110.09</v>
      </c>
      <c r="I14" s="108">
        <f t="shared" si="0"/>
        <v>132.26</v>
      </c>
    </row>
    <row r="15" spans="1:9" ht="14.25">
      <c r="A15" s="71">
        <v>28</v>
      </c>
      <c r="B15" s="66" t="s">
        <v>573</v>
      </c>
      <c r="C15" s="66" t="s">
        <v>1090</v>
      </c>
      <c r="D15" s="5" t="s">
        <v>741</v>
      </c>
      <c r="E15" s="106">
        <v>10</v>
      </c>
      <c r="F15" s="106">
        <v>6</v>
      </c>
      <c r="G15" s="106">
        <v>44.44</v>
      </c>
      <c r="H15" s="107">
        <v>71.53</v>
      </c>
      <c r="I15" s="108">
        <f t="shared" si="0"/>
        <v>131.97</v>
      </c>
    </row>
    <row r="16" spans="1:9" ht="14.25">
      <c r="A16" s="71">
        <v>17</v>
      </c>
      <c r="B16" s="66" t="s">
        <v>1056</v>
      </c>
      <c r="C16" s="66" t="s">
        <v>1090</v>
      </c>
      <c r="D16" s="5" t="s">
        <v>1087</v>
      </c>
      <c r="E16" s="106">
        <v>1.5</v>
      </c>
      <c r="F16" s="106">
        <v>47.845</v>
      </c>
      <c r="G16" s="106">
        <v>27.035</v>
      </c>
      <c r="H16" s="107">
        <v>51</v>
      </c>
      <c r="I16" s="108">
        <f t="shared" si="0"/>
        <v>127.38</v>
      </c>
    </row>
    <row r="17" spans="1:9" ht="14.25">
      <c r="A17" s="71">
        <v>13</v>
      </c>
      <c r="B17" s="66" t="s">
        <v>329</v>
      </c>
      <c r="C17" s="66" t="s">
        <v>1088</v>
      </c>
      <c r="D17" s="5" t="s">
        <v>392</v>
      </c>
      <c r="E17" s="106">
        <v>11</v>
      </c>
      <c r="F17" s="106">
        <v>12.5</v>
      </c>
      <c r="G17" s="106">
        <v>87.68</v>
      </c>
      <c r="H17" s="107">
        <v>15</v>
      </c>
      <c r="I17" s="108">
        <f t="shared" si="0"/>
        <v>126.18</v>
      </c>
    </row>
    <row r="18" spans="1:9" ht="14.25">
      <c r="A18" s="71">
        <v>23</v>
      </c>
      <c r="B18" s="66" t="s">
        <v>373</v>
      </c>
      <c r="C18" s="66" t="s">
        <v>1088</v>
      </c>
      <c r="D18" s="5" t="s">
        <v>1087</v>
      </c>
      <c r="E18" s="106">
        <v>12.5</v>
      </c>
      <c r="F18" s="106">
        <v>19.167</v>
      </c>
      <c r="G18" s="106">
        <v>24.333</v>
      </c>
      <c r="H18" s="107">
        <v>69.67</v>
      </c>
      <c r="I18" s="108">
        <f t="shared" si="0"/>
        <v>125.67</v>
      </c>
    </row>
    <row r="19" spans="1:9" ht="14.25">
      <c r="A19" s="71">
        <v>12</v>
      </c>
      <c r="B19" s="66" t="s">
        <v>1059</v>
      </c>
      <c r="C19" s="66" t="s">
        <v>380</v>
      </c>
      <c r="D19" s="5" t="s">
        <v>392</v>
      </c>
      <c r="E19" s="106"/>
      <c r="F19" s="106">
        <v>52.29</v>
      </c>
      <c r="G19" s="106">
        <v>40.03</v>
      </c>
      <c r="H19" s="107">
        <v>25.33</v>
      </c>
      <c r="I19" s="108">
        <f t="shared" si="0"/>
        <v>117.64999999999999</v>
      </c>
    </row>
    <row r="20" spans="1:9" ht="14.25">
      <c r="A20" s="71">
        <v>14</v>
      </c>
      <c r="B20" s="66" t="s">
        <v>1035</v>
      </c>
      <c r="C20" s="66" t="s">
        <v>1088</v>
      </c>
      <c r="D20" s="5" t="s">
        <v>1086</v>
      </c>
      <c r="E20" s="106">
        <v>2.75</v>
      </c>
      <c r="F20" s="106">
        <v>41.33</v>
      </c>
      <c r="G20" s="106">
        <v>22.22</v>
      </c>
      <c r="H20" s="107">
        <v>49.87</v>
      </c>
      <c r="I20" s="108">
        <f t="shared" si="0"/>
        <v>116.16999999999999</v>
      </c>
    </row>
    <row r="21" spans="1:9" ht="14.25">
      <c r="A21" s="71">
        <v>19</v>
      </c>
      <c r="B21" s="66" t="s">
        <v>1045</v>
      </c>
      <c r="C21" s="66" t="s">
        <v>1088</v>
      </c>
      <c r="D21" s="5" t="s">
        <v>208</v>
      </c>
      <c r="E21" s="106">
        <v>12.333</v>
      </c>
      <c r="F21" s="106">
        <v>39.88</v>
      </c>
      <c r="G21" s="106">
        <v>16.14</v>
      </c>
      <c r="H21" s="107">
        <v>45.31</v>
      </c>
      <c r="I21" s="108">
        <f t="shared" si="0"/>
        <v>113.66300000000001</v>
      </c>
    </row>
    <row r="22" spans="1:9" ht="14.25">
      <c r="A22" s="71">
        <v>16</v>
      </c>
      <c r="B22" s="66" t="s">
        <v>1037</v>
      </c>
      <c r="C22" s="66" t="s">
        <v>1088</v>
      </c>
      <c r="D22" s="5" t="s">
        <v>208</v>
      </c>
      <c r="E22" s="106">
        <v>16.67</v>
      </c>
      <c r="F22" s="106">
        <v>41.237</v>
      </c>
      <c r="G22" s="106">
        <v>1.5</v>
      </c>
      <c r="H22" s="107">
        <v>50.17</v>
      </c>
      <c r="I22" s="108">
        <f t="shared" si="0"/>
        <v>109.577</v>
      </c>
    </row>
    <row r="23" spans="1:9" ht="14.25">
      <c r="A23" s="71">
        <v>15</v>
      </c>
      <c r="B23" s="67" t="s">
        <v>913</v>
      </c>
      <c r="C23" s="66" t="s">
        <v>1088</v>
      </c>
      <c r="D23" s="5" t="s">
        <v>392</v>
      </c>
      <c r="E23" s="106">
        <v>6.67</v>
      </c>
      <c r="F23" s="106">
        <v>5.5</v>
      </c>
      <c r="G23" s="106">
        <v>96.12</v>
      </c>
      <c r="H23" s="107"/>
      <c r="I23" s="108">
        <f t="shared" si="0"/>
        <v>108.29</v>
      </c>
    </row>
    <row r="24" spans="1:9" ht="14.25">
      <c r="A24" s="71">
        <v>18</v>
      </c>
      <c r="B24" s="66" t="s">
        <v>1027</v>
      </c>
      <c r="C24" s="66" t="s">
        <v>1088</v>
      </c>
      <c r="D24" s="5" t="s">
        <v>208</v>
      </c>
      <c r="E24" s="106">
        <v>5</v>
      </c>
      <c r="F24" s="106">
        <v>8.5</v>
      </c>
      <c r="G24" s="106">
        <v>6</v>
      </c>
      <c r="H24" s="107">
        <v>86.13</v>
      </c>
      <c r="I24" s="108">
        <f t="shared" si="0"/>
        <v>105.63</v>
      </c>
    </row>
    <row r="25" spans="1:9" ht="14.25">
      <c r="A25" s="71">
        <v>43</v>
      </c>
      <c r="B25" s="66" t="s">
        <v>560</v>
      </c>
      <c r="C25" s="99" t="s">
        <v>1090</v>
      </c>
      <c r="D25" s="5" t="s">
        <v>742</v>
      </c>
      <c r="E25" s="106">
        <v>0.998</v>
      </c>
      <c r="F25" s="106">
        <v>30.6</v>
      </c>
      <c r="G25" s="106">
        <v>5.5</v>
      </c>
      <c r="H25" s="107">
        <v>61.21</v>
      </c>
      <c r="I25" s="108">
        <f t="shared" si="0"/>
        <v>98.30799999999999</v>
      </c>
    </row>
    <row r="26" spans="1:9" ht="14.25">
      <c r="A26" s="71">
        <v>21</v>
      </c>
      <c r="B26" s="66" t="s">
        <v>375</v>
      </c>
      <c r="C26" s="66" t="s">
        <v>1088</v>
      </c>
      <c r="D26" s="5" t="s">
        <v>1087</v>
      </c>
      <c r="E26" s="106"/>
      <c r="F26" s="106">
        <v>49.32</v>
      </c>
      <c r="G26" s="106">
        <v>6</v>
      </c>
      <c r="H26" s="107">
        <v>41.53</v>
      </c>
      <c r="I26" s="108">
        <f t="shared" si="0"/>
        <v>96.85</v>
      </c>
    </row>
    <row r="27" spans="1:9" ht="14.25">
      <c r="A27" s="71">
        <v>20</v>
      </c>
      <c r="B27" s="66" t="s">
        <v>576</v>
      </c>
      <c r="C27" s="66" t="s">
        <v>1090</v>
      </c>
      <c r="D27" s="5" t="s">
        <v>1095</v>
      </c>
      <c r="E27" s="106">
        <v>1</v>
      </c>
      <c r="F27" s="106">
        <v>51.82</v>
      </c>
      <c r="G27" s="106">
        <v>38.44</v>
      </c>
      <c r="H27" s="107">
        <v>5</v>
      </c>
      <c r="I27" s="108">
        <f t="shared" si="0"/>
        <v>96.25999999999999</v>
      </c>
    </row>
    <row r="28" spans="1:9" ht="14.25">
      <c r="A28" s="71">
        <v>26</v>
      </c>
      <c r="B28" s="66" t="s">
        <v>964</v>
      </c>
      <c r="C28" s="99" t="s">
        <v>1090</v>
      </c>
      <c r="D28" s="5" t="s">
        <v>208</v>
      </c>
      <c r="E28" s="106">
        <v>5</v>
      </c>
      <c r="F28" s="106">
        <v>6</v>
      </c>
      <c r="G28" s="106">
        <v>48.98</v>
      </c>
      <c r="H28" s="107">
        <v>35</v>
      </c>
      <c r="I28" s="108">
        <f t="shared" si="0"/>
        <v>94.97999999999999</v>
      </c>
    </row>
    <row r="29" spans="1:9" ht="14.25">
      <c r="A29" s="71">
        <v>22</v>
      </c>
      <c r="B29" s="66" t="s">
        <v>1030</v>
      </c>
      <c r="C29" s="66" t="s">
        <v>1090</v>
      </c>
      <c r="D29" s="5" t="s">
        <v>208</v>
      </c>
      <c r="E29" s="106">
        <v>1</v>
      </c>
      <c r="F29" s="106">
        <v>33.66</v>
      </c>
      <c r="G29" s="106"/>
      <c r="H29" s="107">
        <v>66.58</v>
      </c>
      <c r="I29" s="108">
        <f t="shared" si="0"/>
        <v>101.24</v>
      </c>
    </row>
    <row r="30" spans="1:9" ht="28.5">
      <c r="A30" s="71">
        <v>24</v>
      </c>
      <c r="B30" s="97" t="s">
        <v>855</v>
      </c>
      <c r="C30" s="66" t="s">
        <v>380</v>
      </c>
      <c r="D30" s="5" t="s">
        <v>1087</v>
      </c>
      <c r="E30" s="106">
        <v>1</v>
      </c>
      <c r="F30" s="106">
        <v>7.5</v>
      </c>
      <c r="G30" s="106">
        <v>7.5</v>
      </c>
      <c r="H30" s="107">
        <v>69.46</v>
      </c>
      <c r="I30" s="108">
        <f t="shared" si="0"/>
        <v>85.46</v>
      </c>
    </row>
    <row r="31" spans="1:9" ht="14.25">
      <c r="A31" s="71">
        <v>35</v>
      </c>
      <c r="B31" s="66" t="s">
        <v>1033</v>
      </c>
      <c r="C31" s="66" t="s">
        <v>1088</v>
      </c>
      <c r="D31" s="5" t="s">
        <v>185</v>
      </c>
      <c r="E31" s="106">
        <v>2</v>
      </c>
      <c r="F31" s="106"/>
      <c r="G31" s="106">
        <v>6</v>
      </c>
      <c r="H31" s="107">
        <v>72.83</v>
      </c>
      <c r="I31" s="108">
        <f t="shared" si="0"/>
        <v>80.83</v>
      </c>
    </row>
    <row r="32" spans="1:9" ht="14.25">
      <c r="A32" s="71">
        <v>25</v>
      </c>
      <c r="B32" s="66" t="s">
        <v>562</v>
      </c>
      <c r="C32" s="66" t="s">
        <v>380</v>
      </c>
      <c r="D32" s="5" t="s">
        <v>1087</v>
      </c>
      <c r="E32" s="106">
        <v>0.5</v>
      </c>
      <c r="F32" s="106">
        <v>41.845</v>
      </c>
      <c r="G32" s="106">
        <v>24.035</v>
      </c>
      <c r="H32" s="107">
        <v>12</v>
      </c>
      <c r="I32" s="108">
        <f t="shared" si="0"/>
        <v>78.38</v>
      </c>
    </row>
    <row r="33" spans="1:9" ht="14.25">
      <c r="A33" s="71">
        <v>27</v>
      </c>
      <c r="B33" s="66" t="s">
        <v>570</v>
      </c>
      <c r="C33" s="66" t="s">
        <v>1090</v>
      </c>
      <c r="D33" s="5" t="s">
        <v>392</v>
      </c>
      <c r="E33" s="106">
        <v>6.25</v>
      </c>
      <c r="F33" s="106">
        <v>3.75</v>
      </c>
      <c r="G33" s="106">
        <v>51.58</v>
      </c>
      <c r="H33" s="107">
        <v>14.07</v>
      </c>
      <c r="I33" s="108">
        <f t="shared" si="0"/>
        <v>75.65</v>
      </c>
    </row>
    <row r="34" spans="1:9" ht="14.25">
      <c r="A34" s="71">
        <v>70</v>
      </c>
      <c r="B34" s="66" t="s">
        <v>563</v>
      </c>
      <c r="C34" s="66" t="s">
        <v>1090</v>
      </c>
      <c r="D34" s="5" t="s">
        <v>185</v>
      </c>
      <c r="E34" s="106">
        <v>15</v>
      </c>
      <c r="F34" s="106"/>
      <c r="G34" s="106"/>
      <c r="H34" s="107">
        <v>60</v>
      </c>
      <c r="I34" s="108">
        <f t="shared" si="0"/>
        <v>75</v>
      </c>
    </row>
    <row r="35" spans="1:9" ht="14.25">
      <c r="A35" s="71">
        <v>57</v>
      </c>
      <c r="B35" s="66" t="s">
        <v>338</v>
      </c>
      <c r="C35" s="66" t="s">
        <v>1088</v>
      </c>
      <c r="D35" s="5" t="s">
        <v>185</v>
      </c>
      <c r="E35" s="106"/>
      <c r="F35" s="106">
        <v>33.82</v>
      </c>
      <c r="G35" s="106">
        <v>31.3</v>
      </c>
      <c r="H35" s="107">
        <v>37.3</v>
      </c>
      <c r="I35" s="108">
        <f t="shared" si="0"/>
        <v>102.42</v>
      </c>
    </row>
    <row r="36" spans="1:9" ht="14.25">
      <c r="A36" s="71">
        <v>34</v>
      </c>
      <c r="B36" s="67" t="s">
        <v>1066</v>
      </c>
      <c r="C36" s="66" t="s">
        <v>1088</v>
      </c>
      <c r="D36" s="5" t="s">
        <v>742</v>
      </c>
      <c r="E36" s="106">
        <v>1.777</v>
      </c>
      <c r="F36" s="106">
        <v>32.095</v>
      </c>
      <c r="G36" s="106">
        <v>7.333</v>
      </c>
      <c r="H36" s="107">
        <v>27.08</v>
      </c>
      <c r="I36" s="108">
        <f aca="true" t="shared" si="1" ref="I36:I67">E36+F36+G36+H36</f>
        <v>68.285</v>
      </c>
    </row>
    <row r="37" spans="1:9" ht="14.25">
      <c r="A37" s="71">
        <v>44</v>
      </c>
      <c r="B37" s="99" t="s">
        <v>1069</v>
      </c>
      <c r="C37" s="68" t="s">
        <v>1088</v>
      </c>
      <c r="D37" s="5" t="s">
        <v>185</v>
      </c>
      <c r="E37" s="106">
        <v>6.67</v>
      </c>
      <c r="F37" s="106">
        <v>16.805</v>
      </c>
      <c r="G37" s="106">
        <v>8.66</v>
      </c>
      <c r="H37" s="107">
        <v>35.94</v>
      </c>
      <c r="I37" s="108">
        <f t="shared" si="1"/>
        <v>68.075</v>
      </c>
    </row>
    <row r="38" spans="1:9" ht="14.25">
      <c r="A38" s="71">
        <v>31</v>
      </c>
      <c r="B38" s="66" t="s">
        <v>1039</v>
      </c>
      <c r="C38" s="66" t="s">
        <v>1090</v>
      </c>
      <c r="D38" s="5" t="s">
        <v>741</v>
      </c>
      <c r="E38" s="106">
        <v>5</v>
      </c>
      <c r="F38" s="106">
        <v>11</v>
      </c>
      <c r="G38" s="106">
        <v>5</v>
      </c>
      <c r="H38" s="107">
        <v>46.85</v>
      </c>
      <c r="I38" s="108">
        <f t="shared" si="1"/>
        <v>67.85</v>
      </c>
    </row>
    <row r="39" spans="1:9" ht="14.25">
      <c r="A39" s="71">
        <v>41</v>
      </c>
      <c r="B39" s="66" t="s">
        <v>1034</v>
      </c>
      <c r="C39" s="66" t="s">
        <v>1099</v>
      </c>
      <c r="D39" s="5" t="s">
        <v>208</v>
      </c>
      <c r="E39" s="106"/>
      <c r="F39" s="106"/>
      <c r="G39" s="106"/>
      <c r="H39" s="107">
        <v>66.94</v>
      </c>
      <c r="I39" s="108">
        <f t="shared" si="1"/>
        <v>66.94</v>
      </c>
    </row>
    <row r="40" spans="1:9" ht="14.25">
      <c r="A40" s="71">
        <v>29</v>
      </c>
      <c r="B40" s="66" t="s">
        <v>1040</v>
      </c>
      <c r="C40" s="66" t="s">
        <v>1090</v>
      </c>
      <c r="D40" s="5" t="s">
        <v>208</v>
      </c>
      <c r="E40" s="106">
        <v>1.5</v>
      </c>
      <c r="F40" s="106">
        <v>27.16</v>
      </c>
      <c r="G40" s="106"/>
      <c r="H40" s="107">
        <v>35.29</v>
      </c>
      <c r="I40" s="108">
        <f t="shared" si="1"/>
        <v>63.95</v>
      </c>
    </row>
    <row r="41" spans="1:9" ht="14.25">
      <c r="A41" s="71">
        <v>48</v>
      </c>
      <c r="B41" s="66" t="s">
        <v>1038</v>
      </c>
      <c r="C41" s="66" t="s">
        <v>1088</v>
      </c>
      <c r="D41" s="5" t="s">
        <v>208</v>
      </c>
      <c r="E41" s="106">
        <v>1</v>
      </c>
      <c r="F41" s="106"/>
      <c r="G41" s="106"/>
      <c r="H41" s="107">
        <v>39.37</v>
      </c>
      <c r="I41" s="108">
        <f t="shared" si="1"/>
        <v>40.37</v>
      </c>
    </row>
    <row r="42" spans="1:9" ht="14.25">
      <c r="A42" s="71">
        <v>33</v>
      </c>
      <c r="B42" s="67" t="s">
        <v>912</v>
      </c>
      <c r="C42" s="66" t="s">
        <v>1094</v>
      </c>
      <c r="D42" s="70" t="s">
        <v>1086</v>
      </c>
      <c r="E42" s="106">
        <v>1.5</v>
      </c>
      <c r="F42" s="106">
        <v>35.66</v>
      </c>
      <c r="G42" s="106">
        <v>24.22</v>
      </c>
      <c r="H42" s="107"/>
      <c r="I42" s="108">
        <f t="shared" si="1"/>
        <v>61.379999999999995</v>
      </c>
    </row>
    <row r="43" spans="1:9" ht="14.25">
      <c r="A43" s="71">
        <v>42</v>
      </c>
      <c r="B43" s="66" t="s">
        <v>1057</v>
      </c>
      <c r="C43" s="66" t="s">
        <v>1088</v>
      </c>
      <c r="D43" s="5" t="s">
        <v>208</v>
      </c>
      <c r="E43" s="106">
        <v>7.5</v>
      </c>
      <c r="F43" s="106">
        <v>17.715</v>
      </c>
      <c r="G43" s="106"/>
      <c r="H43" s="107">
        <v>35.77</v>
      </c>
      <c r="I43" s="108">
        <f t="shared" si="1"/>
        <v>60.985</v>
      </c>
    </row>
    <row r="44" spans="1:9" ht="14.25">
      <c r="A44" s="71">
        <v>30</v>
      </c>
      <c r="B44" s="66" t="s">
        <v>1043</v>
      </c>
      <c r="C44" s="99" t="s">
        <v>1090</v>
      </c>
      <c r="D44" s="5" t="s">
        <v>208</v>
      </c>
      <c r="E44" s="106">
        <v>2.5</v>
      </c>
      <c r="F44" s="106">
        <v>17.98</v>
      </c>
      <c r="G44" s="106">
        <v>9</v>
      </c>
      <c r="H44" s="107">
        <v>31.4</v>
      </c>
      <c r="I44" s="108">
        <f t="shared" si="1"/>
        <v>60.879999999999995</v>
      </c>
    </row>
    <row r="45" spans="1:9" ht="14.25">
      <c r="A45" s="71">
        <v>32</v>
      </c>
      <c r="B45" s="66" t="s">
        <v>1060</v>
      </c>
      <c r="C45" s="66" t="s">
        <v>1088</v>
      </c>
      <c r="D45" s="70" t="s">
        <v>185</v>
      </c>
      <c r="E45" s="106"/>
      <c r="F45" s="106"/>
      <c r="G45" s="106">
        <v>37.695</v>
      </c>
      <c r="H45" s="107">
        <v>23.19</v>
      </c>
      <c r="I45" s="108">
        <f t="shared" si="1"/>
        <v>60.885000000000005</v>
      </c>
    </row>
    <row r="46" spans="1:9" ht="14.25">
      <c r="A46" s="71">
        <v>36</v>
      </c>
      <c r="B46" s="66" t="s">
        <v>325</v>
      </c>
      <c r="C46" s="66" t="s">
        <v>380</v>
      </c>
      <c r="D46" s="5" t="s">
        <v>392</v>
      </c>
      <c r="E46" s="106">
        <v>1</v>
      </c>
      <c r="F46" s="106">
        <v>7.5</v>
      </c>
      <c r="G46" s="106">
        <v>47.54</v>
      </c>
      <c r="H46" s="107">
        <v>4</v>
      </c>
      <c r="I46" s="108">
        <f t="shared" si="1"/>
        <v>60.04</v>
      </c>
    </row>
    <row r="47" spans="1:9" ht="14.25">
      <c r="A47" s="71">
        <v>38</v>
      </c>
      <c r="B47" s="67" t="s">
        <v>1120</v>
      </c>
      <c r="C47" s="66" t="s">
        <v>1090</v>
      </c>
      <c r="D47" s="5" t="s">
        <v>208</v>
      </c>
      <c r="E47" s="106">
        <v>14.17</v>
      </c>
      <c r="F47" s="106">
        <v>43.07</v>
      </c>
      <c r="G47" s="106"/>
      <c r="H47" s="107"/>
      <c r="I47" s="108">
        <f t="shared" si="1"/>
        <v>57.24</v>
      </c>
    </row>
    <row r="48" spans="1:9" ht="14.25">
      <c r="A48" s="71">
        <v>37</v>
      </c>
      <c r="B48" s="66" t="s">
        <v>1031</v>
      </c>
      <c r="C48" s="66" t="s">
        <v>1088</v>
      </c>
      <c r="D48" s="5" t="s">
        <v>208</v>
      </c>
      <c r="E48" s="106"/>
      <c r="F48" s="106"/>
      <c r="G48" s="106"/>
      <c r="H48" s="107">
        <v>57.12</v>
      </c>
      <c r="I48" s="108">
        <f t="shared" si="1"/>
        <v>57.12</v>
      </c>
    </row>
    <row r="49" spans="1:9" ht="14.25">
      <c r="A49" s="71">
        <v>40</v>
      </c>
      <c r="B49" s="67" t="s">
        <v>38</v>
      </c>
      <c r="C49" s="66" t="s">
        <v>379</v>
      </c>
      <c r="D49" s="5" t="s">
        <v>1095</v>
      </c>
      <c r="E49" s="106"/>
      <c r="F49" s="106">
        <v>55.32</v>
      </c>
      <c r="G49" s="106"/>
      <c r="H49" s="107"/>
      <c r="I49" s="108">
        <f t="shared" si="1"/>
        <v>55.32</v>
      </c>
    </row>
    <row r="50" spans="1:9" ht="14.25">
      <c r="A50" s="71">
        <v>39</v>
      </c>
      <c r="B50" s="66" t="s">
        <v>1036</v>
      </c>
      <c r="C50" s="66" t="s">
        <v>1088</v>
      </c>
      <c r="D50" s="5" t="s">
        <v>185</v>
      </c>
      <c r="E50" s="106">
        <v>1</v>
      </c>
      <c r="F50" s="106">
        <v>10</v>
      </c>
      <c r="G50" s="106"/>
      <c r="H50" s="107">
        <v>42.83</v>
      </c>
      <c r="I50" s="108">
        <f t="shared" si="1"/>
        <v>53.83</v>
      </c>
    </row>
    <row r="51" spans="1:9" ht="14.25">
      <c r="A51" s="71">
        <v>53</v>
      </c>
      <c r="B51" s="66" t="s">
        <v>558</v>
      </c>
      <c r="C51" s="66" t="s">
        <v>391</v>
      </c>
      <c r="D51" s="5" t="s">
        <v>392</v>
      </c>
      <c r="E51" s="106">
        <v>1.75</v>
      </c>
      <c r="F51" s="106">
        <v>1.25</v>
      </c>
      <c r="G51" s="106">
        <v>22.035</v>
      </c>
      <c r="H51" s="107">
        <v>27.77</v>
      </c>
      <c r="I51" s="108">
        <f t="shared" si="1"/>
        <v>52.805</v>
      </c>
    </row>
    <row r="52" spans="1:9" ht="14.25">
      <c r="A52" s="71">
        <v>47</v>
      </c>
      <c r="B52" s="66" t="s">
        <v>559</v>
      </c>
      <c r="C52" s="66" t="s">
        <v>1227</v>
      </c>
      <c r="D52" s="5" t="s">
        <v>392</v>
      </c>
      <c r="E52" s="106">
        <v>1.25</v>
      </c>
      <c r="F52" s="106">
        <v>4.575</v>
      </c>
      <c r="G52" s="106">
        <v>24.285</v>
      </c>
      <c r="H52" s="107">
        <v>20.91</v>
      </c>
      <c r="I52" s="108">
        <f t="shared" si="1"/>
        <v>51.019999999999996</v>
      </c>
    </row>
    <row r="53" spans="1:9" ht="14.25">
      <c r="A53" s="71">
        <v>61</v>
      </c>
      <c r="B53" s="66" t="s">
        <v>1068</v>
      </c>
      <c r="C53" s="99" t="s">
        <v>1090</v>
      </c>
      <c r="D53" s="5" t="s">
        <v>208</v>
      </c>
      <c r="E53" s="106">
        <v>6</v>
      </c>
      <c r="F53" s="106">
        <v>2.5</v>
      </c>
      <c r="G53" s="106">
        <v>4.17</v>
      </c>
      <c r="H53" s="107">
        <v>38.34</v>
      </c>
      <c r="I53" s="108">
        <f t="shared" si="1"/>
        <v>51.010000000000005</v>
      </c>
    </row>
    <row r="54" spans="1:9" ht="14.25">
      <c r="A54" s="71">
        <v>45</v>
      </c>
      <c r="B54" s="66" t="s">
        <v>1065</v>
      </c>
      <c r="C54" s="66" t="s">
        <v>1088</v>
      </c>
      <c r="D54" s="5" t="s">
        <v>742</v>
      </c>
      <c r="E54" s="106">
        <v>9.83</v>
      </c>
      <c r="F54" s="106"/>
      <c r="G54" s="106">
        <v>18.12</v>
      </c>
      <c r="H54" s="107">
        <v>22.58</v>
      </c>
      <c r="I54" s="108">
        <f t="shared" si="1"/>
        <v>50.53</v>
      </c>
    </row>
    <row r="55" spans="1:9" ht="14.25">
      <c r="A55" s="71">
        <v>73</v>
      </c>
      <c r="B55" s="66" t="s">
        <v>572</v>
      </c>
      <c r="C55" s="66" t="s">
        <v>1096</v>
      </c>
      <c r="D55" s="5" t="s">
        <v>646</v>
      </c>
      <c r="E55" s="106"/>
      <c r="F55" s="106">
        <v>20.09</v>
      </c>
      <c r="G55" s="106"/>
      <c r="H55" s="107">
        <v>30</v>
      </c>
      <c r="I55" s="108">
        <f t="shared" si="1"/>
        <v>50.09</v>
      </c>
    </row>
    <row r="56" spans="1:9" ht="14.25">
      <c r="A56" s="71">
        <v>93</v>
      </c>
      <c r="B56" s="69" t="s">
        <v>1072</v>
      </c>
      <c r="C56" s="68" t="s">
        <v>209</v>
      </c>
      <c r="D56" s="10" t="s">
        <v>741</v>
      </c>
      <c r="E56" s="106"/>
      <c r="F56" s="106"/>
      <c r="G56" s="106"/>
      <c r="H56" s="107">
        <v>15.77</v>
      </c>
      <c r="I56" s="108">
        <f t="shared" si="1"/>
        <v>15.77</v>
      </c>
    </row>
    <row r="57" spans="1:9" ht="14.25">
      <c r="A57" s="71">
        <v>46</v>
      </c>
      <c r="B57" s="67" t="s">
        <v>1119</v>
      </c>
      <c r="C57" s="66" t="s">
        <v>379</v>
      </c>
      <c r="D57" s="70" t="s">
        <v>208</v>
      </c>
      <c r="E57" s="106"/>
      <c r="F57" s="106">
        <v>44.99333333333333</v>
      </c>
      <c r="G57" s="106"/>
      <c r="H57" s="107"/>
      <c r="I57" s="108">
        <f t="shared" si="1"/>
        <v>44.99333333333333</v>
      </c>
    </row>
    <row r="58" spans="1:9" ht="14.25">
      <c r="A58" s="71">
        <v>50</v>
      </c>
      <c r="B58" s="66" t="s">
        <v>565</v>
      </c>
      <c r="C58" s="66" t="s">
        <v>1201</v>
      </c>
      <c r="D58" s="5" t="s">
        <v>185</v>
      </c>
      <c r="E58" s="106"/>
      <c r="F58" s="106"/>
      <c r="G58" s="106">
        <v>32.695</v>
      </c>
      <c r="H58" s="107">
        <v>10.09</v>
      </c>
      <c r="I58" s="108">
        <f t="shared" si="1"/>
        <v>42.785</v>
      </c>
    </row>
    <row r="59" spans="1:9" ht="14.25">
      <c r="A59" s="71">
        <v>52</v>
      </c>
      <c r="B59" s="66" t="s">
        <v>1063</v>
      </c>
      <c r="C59" s="66" t="s">
        <v>1090</v>
      </c>
      <c r="D59" s="5" t="s">
        <v>1095</v>
      </c>
      <c r="E59" s="106">
        <v>5.5</v>
      </c>
      <c r="F59" s="106">
        <v>5</v>
      </c>
      <c r="G59" s="106">
        <v>9</v>
      </c>
      <c r="H59" s="107">
        <v>23.27</v>
      </c>
      <c r="I59" s="108">
        <f t="shared" si="1"/>
        <v>42.769999999999996</v>
      </c>
    </row>
    <row r="60" spans="1:9" ht="14.25">
      <c r="A60" s="71">
        <v>51</v>
      </c>
      <c r="B60" s="66" t="s">
        <v>332</v>
      </c>
      <c r="C60" s="66" t="s">
        <v>1088</v>
      </c>
      <c r="D60" s="5" t="s">
        <v>741</v>
      </c>
      <c r="E60" s="106">
        <v>6.5</v>
      </c>
      <c r="F60" s="106">
        <v>8.5</v>
      </c>
      <c r="G60" s="106">
        <v>25</v>
      </c>
      <c r="H60" s="107">
        <v>2.5</v>
      </c>
      <c r="I60" s="108">
        <f t="shared" si="1"/>
        <v>42.5</v>
      </c>
    </row>
    <row r="61" spans="1:9" ht="14.25">
      <c r="A61" s="71">
        <v>62</v>
      </c>
      <c r="B61" s="66" t="s">
        <v>962</v>
      </c>
      <c r="C61" s="66" t="s">
        <v>1088</v>
      </c>
      <c r="D61" s="5" t="s">
        <v>1095</v>
      </c>
      <c r="E61" s="106"/>
      <c r="F61" s="106">
        <v>6</v>
      </c>
      <c r="G61" s="106">
        <v>19.22</v>
      </c>
      <c r="H61" s="107">
        <v>17.25</v>
      </c>
      <c r="I61" s="108">
        <f t="shared" si="1"/>
        <v>42.47</v>
      </c>
    </row>
    <row r="62" spans="1:9" ht="14.25">
      <c r="A62" s="71">
        <v>54</v>
      </c>
      <c r="B62" s="66" t="s">
        <v>337</v>
      </c>
      <c r="C62" s="66" t="s">
        <v>1099</v>
      </c>
      <c r="D62" s="5" t="s">
        <v>1097</v>
      </c>
      <c r="E62" s="106">
        <v>5.697</v>
      </c>
      <c r="F62" s="106">
        <v>10.5</v>
      </c>
      <c r="G62" s="106">
        <v>20.553</v>
      </c>
      <c r="H62" s="107">
        <v>4.5</v>
      </c>
      <c r="I62" s="108">
        <f t="shared" si="1"/>
        <v>41.25</v>
      </c>
    </row>
    <row r="63" spans="1:9" ht="14.25">
      <c r="A63" s="71">
        <v>56</v>
      </c>
      <c r="B63" s="66" t="s">
        <v>326</v>
      </c>
      <c r="C63" s="66" t="s">
        <v>380</v>
      </c>
      <c r="D63" s="5" t="s">
        <v>1086</v>
      </c>
      <c r="E63" s="106">
        <v>14</v>
      </c>
      <c r="F63" s="106"/>
      <c r="G63" s="106">
        <v>20</v>
      </c>
      <c r="H63" s="107">
        <v>6</v>
      </c>
      <c r="I63" s="108">
        <f t="shared" si="1"/>
        <v>40</v>
      </c>
    </row>
    <row r="64" spans="1:9" ht="14.25">
      <c r="A64" s="71">
        <v>55</v>
      </c>
      <c r="B64" s="67" t="s">
        <v>915</v>
      </c>
      <c r="C64" s="66" t="s">
        <v>1088</v>
      </c>
      <c r="D64" s="5" t="s">
        <v>1095</v>
      </c>
      <c r="E64" s="106">
        <v>13.165</v>
      </c>
      <c r="F64" s="106"/>
      <c r="G64" s="106">
        <v>25.452</v>
      </c>
      <c r="H64" s="107"/>
      <c r="I64" s="108">
        <f t="shared" si="1"/>
        <v>38.617000000000004</v>
      </c>
    </row>
    <row r="65" spans="1:9" ht="14.25">
      <c r="A65" s="71">
        <v>84</v>
      </c>
      <c r="B65" s="67" t="s">
        <v>919</v>
      </c>
      <c r="C65" s="66" t="s">
        <v>1088</v>
      </c>
      <c r="D65" s="5" t="s">
        <v>208</v>
      </c>
      <c r="E65" s="106">
        <v>5</v>
      </c>
      <c r="F65" s="106">
        <v>9</v>
      </c>
      <c r="G65" s="106">
        <v>6</v>
      </c>
      <c r="H65" s="107">
        <v>18.4</v>
      </c>
      <c r="I65" s="108">
        <f t="shared" si="1"/>
        <v>38.4</v>
      </c>
    </row>
    <row r="66" spans="1:9" ht="14.25">
      <c r="A66" s="71">
        <v>59</v>
      </c>
      <c r="B66" s="66" t="s">
        <v>566</v>
      </c>
      <c r="C66" s="66" t="s">
        <v>380</v>
      </c>
      <c r="D66" s="5" t="s">
        <v>1086</v>
      </c>
      <c r="E66" s="106">
        <v>10</v>
      </c>
      <c r="F66" s="106">
        <v>7.5</v>
      </c>
      <c r="G66" s="106">
        <v>5</v>
      </c>
      <c r="H66" s="107">
        <v>10</v>
      </c>
      <c r="I66" s="108">
        <f t="shared" si="1"/>
        <v>32.5</v>
      </c>
    </row>
    <row r="67" spans="1:9" ht="14.25">
      <c r="A67" s="71">
        <v>72</v>
      </c>
      <c r="B67" s="66" t="s">
        <v>1070</v>
      </c>
      <c r="C67" s="66" t="s">
        <v>391</v>
      </c>
      <c r="D67" s="5" t="s">
        <v>1097</v>
      </c>
      <c r="E67" s="106"/>
      <c r="F67" s="106"/>
      <c r="G67" s="106">
        <v>10</v>
      </c>
      <c r="H67" s="107">
        <v>22.5</v>
      </c>
      <c r="I67" s="108">
        <f t="shared" si="1"/>
        <v>32.5</v>
      </c>
    </row>
    <row r="68" spans="1:9" ht="14.25">
      <c r="A68" s="71">
        <v>96</v>
      </c>
      <c r="B68" s="66" t="s">
        <v>568</v>
      </c>
      <c r="C68" s="66" t="s">
        <v>381</v>
      </c>
      <c r="D68" s="5" t="s">
        <v>1097</v>
      </c>
      <c r="E68" s="106">
        <v>2.5</v>
      </c>
      <c r="F68" s="106"/>
      <c r="G68" s="106">
        <v>4</v>
      </c>
      <c r="H68" s="107">
        <v>25.5</v>
      </c>
      <c r="I68" s="108">
        <f aca="true" t="shared" si="2" ref="I68:I99">E68+F68+G68+H68</f>
        <v>32</v>
      </c>
    </row>
    <row r="69" spans="1:9" ht="14.25">
      <c r="A69" s="71">
        <v>65</v>
      </c>
      <c r="B69" s="66" t="s">
        <v>564</v>
      </c>
      <c r="C69" s="66" t="s">
        <v>1090</v>
      </c>
      <c r="D69" s="5" t="s">
        <v>1086</v>
      </c>
      <c r="E69" s="106"/>
      <c r="F69" s="106">
        <v>10</v>
      </c>
      <c r="G69" s="106">
        <v>8.5</v>
      </c>
      <c r="H69" s="107">
        <v>13.17</v>
      </c>
      <c r="I69" s="108">
        <f t="shared" si="2"/>
        <v>31.67</v>
      </c>
    </row>
    <row r="70" spans="1:9" ht="14.25">
      <c r="A70" s="71">
        <v>60</v>
      </c>
      <c r="B70" s="66" t="s">
        <v>963</v>
      </c>
      <c r="C70" s="68" t="s">
        <v>381</v>
      </c>
      <c r="D70" s="5" t="s">
        <v>1095</v>
      </c>
      <c r="E70" s="106">
        <v>10</v>
      </c>
      <c r="F70" s="106"/>
      <c r="G70" s="106">
        <v>19.22</v>
      </c>
      <c r="H70" s="107">
        <v>2.25</v>
      </c>
      <c r="I70" s="108">
        <f t="shared" si="2"/>
        <v>31.47</v>
      </c>
    </row>
    <row r="71" spans="1:9" ht="14.25">
      <c r="A71" s="71">
        <v>85</v>
      </c>
      <c r="B71" s="66" t="s">
        <v>561</v>
      </c>
      <c r="C71" s="66" t="s">
        <v>381</v>
      </c>
      <c r="D71" s="5" t="s">
        <v>1097</v>
      </c>
      <c r="E71" s="106">
        <v>5.5</v>
      </c>
      <c r="F71" s="106"/>
      <c r="G71" s="106">
        <v>1</v>
      </c>
      <c r="H71" s="107">
        <v>24.67</v>
      </c>
      <c r="I71" s="108">
        <f t="shared" si="2"/>
        <v>31.17</v>
      </c>
    </row>
    <row r="72" spans="1:9" ht="14.25">
      <c r="A72" s="71">
        <v>86</v>
      </c>
      <c r="B72" s="66" t="s">
        <v>331</v>
      </c>
      <c r="C72" s="66" t="s">
        <v>431</v>
      </c>
      <c r="D72" s="5" t="s">
        <v>392</v>
      </c>
      <c r="E72" s="106"/>
      <c r="F72" s="106">
        <v>12.5</v>
      </c>
      <c r="G72" s="106">
        <v>3</v>
      </c>
      <c r="H72" s="107">
        <v>15</v>
      </c>
      <c r="I72" s="108">
        <f t="shared" si="2"/>
        <v>30.5</v>
      </c>
    </row>
    <row r="73" spans="1:9" ht="14.25">
      <c r="A73" s="71">
        <v>64</v>
      </c>
      <c r="B73" s="66" t="s">
        <v>1058</v>
      </c>
      <c r="C73" s="66" t="s">
        <v>379</v>
      </c>
      <c r="D73" s="5" t="s">
        <v>1087</v>
      </c>
      <c r="E73" s="106">
        <v>5</v>
      </c>
      <c r="F73" s="106"/>
      <c r="G73" s="106"/>
      <c r="H73" s="107">
        <v>25.33</v>
      </c>
      <c r="I73" s="108">
        <f t="shared" si="2"/>
        <v>30.33</v>
      </c>
    </row>
    <row r="74" spans="1:9" ht="14.25">
      <c r="A74" s="71">
        <v>58</v>
      </c>
      <c r="B74" s="66" t="s">
        <v>1044</v>
      </c>
      <c r="C74" s="66" t="s">
        <v>1088</v>
      </c>
      <c r="D74" s="5" t="s">
        <v>185</v>
      </c>
      <c r="E74" s="106"/>
      <c r="F74" s="106"/>
      <c r="G74" s="106"/>
      <c r="H74" s="107">
        <v>30.28</v>
      </c>
      <c r="I74" s="108">
        <f t="shared" si="2"/>
        <v>30.28</v>
      </c>
    </row>
    <row r="75" spans="1:9" ht="14.25">
      <c r="A75" s="71">
        <v>67</v>
      </c>
      <c r="B75" s="66" t="s">
        <v>1061</v>
      </c>
      <c r="C75" s="66" t="s">
        <v>1090</v>
      </c>
      <c r="D75" s="5" t="s">
        <v>185</v>
      </c>
      <c r="E75" s="106"/>
      <c r="F75" s="106"/>
      <c r="G75" s="106">
        <v>6</v>
      </c>
      <c r="H75" s="107">
        <v>23.91</v>
      </c>
      <c r="I75" s="108">
        <f t="shared" si="2"/>
        <v>29.91</v>
      </c>
    </row>
    <row r="76" spans="1:9" ht="14.25">
      <c r="A76" s="71">
        <v>66</v>
      </c>
      <c r="B76" s="66" t="s">
        <v>567</v>
      </c>
      <c r="C76" s="66" t="s">
        <v>381</v>
      </c>
      <c r="D76" s="5" t="s">
        <v>1086</v>
      </c>
      <c r="E76" s="106">
        <v>2</v>
      </c>
      <c r="F76" s="106">
        <v>10</v>
      </c>
      <c r="G76" s="106">
        <v>10</v>
      </c>
      <c r="H76" s="107">
        <v>7.5</v>
      </c>
      <c r="I76" s="108">
        <f t="shared" si="2"/>
        <v>29.5</v>
      </c>
    </row>
    <row r="77" spans="1:9" ht="14.25">
      <c r="A77" s="71">
        <v>68</v>
      </c>
      <c r="B77" s="67" t="s">
        <v>911</v>
      </c>
      <c r="C77" s="66" t="s">
        <v>1090</v>
      </c>
      <c r="D77" s="5" t="s">
        <v>741</v>
      </c>
      <c r="E77" s="106">
        <v>6.5</v>
      </c>
      <c r="F77" s="106">
        <v>2.5</v>
      </c>
      <c r="G77" s="106">
        <v>20</v>
      </c>
      <c r="H77" s="107"/>
      <c r="I77" s="108">
        <f t="shared" si="2"/>
        <v>29</v>
      </c>
    </row>
    <row r="78" spans="1:9" ht="14.25">
      <c r="A78" s="71">
        <v>69</v>
      </c>
      <c r="B78" s="66" t="s">
        <v>1067</v>
      </c>
      <c r="C78" s="66" t="s">
        <v>1096</v>
      </c>
      <c r="D78" s="5" t="s">
        <v>1095</v>
      </c>
      <c r="E78" s="106">
        <v>1.335</v>
      </c>
      <c r="F78" s="106"/>
      <c r="G78" s="106">
        <v>6.465</v>
      </c>
      <c r="H78" s="107">
        <v>20.77</v>
      </c>
      <c r="I78" s="108">
        <f t="shared" si="2"/>
        <v>28.57</v>
      </c>
    </row>
    <row r="79" spans="1:9" ht="14.25">
      <c r="A79" s="71">
        <v>63</v>
      </c>
      <c r="B79" s="66" t="s">
        <v>1062</v>
      </c>
      <c r="C79" s="66" t="s">
        <v>379</v>
      </c>
      <c r="D79" s="5" t="s">
        <v>208</v>
      </c>
      <c r="E79" s="106">
        <v>0.833</v>
      </c>
      <c r="F79" s="106">
        <v>1.25</v>
      </c>
      <c r="G79" s="106">
        <v>4.5</v>
      </c>
      <c r="H79" s="107">
        <v>21.42</v>
      </c>
      <c r="I79" s="108">
        <f t="shared" si="2"/>
        <v>28.003</v>
      </c>
    </row>
    <row r="80" spans="1:9" ht="14.25">
      <c r="A80" s="71">
        <v>71</v>
      </c>
      <c r="B80" s="66" t="s">
        <v>1054</v>
      </c>
      <c r="C80" s="66" t="s">
        <v>1088</v>
      </c>
      <c r="D80" s="5" t="s">
        <v>1086</v>
      </c>
      <c r="E80" s="106"/>
      <c r="F80" s="106"/>
      <c r="G80" s="106"/>
      <c r="H80" s="107">
        <v>27.31</v>
      </c>
      <c r="I80" s="108">
        <f t="shared" si="2"/>
        <v>27.31</v>
      </c>
    </row>
    <row r="81" spans="1:9" ht="14.25">
      <c r="A81" s="71">
        <v>78</v>
      </c>
      <c r="B81" s="66" t="s">
        <v>571</v>
      </c>
      <c r="C81" s="66" t="s">
        <v>1096</v>
      </c>
      <c r="D81" s="5" t="s">
        <v>1097</v>
      </c>
      <c r="E81" s="106">
        <v>0.446</v>
      </c>
      <c r="F81" s="106">
        <v>2.5</v>
      </c>
      <c r="G81" s="106">
        <v>14</v>
      </c>
      <c r="H81" s="107">
        <v>10.17</v>
      </c>
      <c r="I81" s="108">
        <f t="shared" si="2"/>
        <v>27.116</v>
      </c>
    </row>
    <row r="82" spans="1:9" ht="14.25">
      <c r="A82" s="71">
        <v>106</v>
      </c>
      <c r="B82" s="67" t="s">
        <v>1117</v>
      </c>
      <c r="C82" s="66" t="s">
        <v>380</v>
      </c>
      <c r="D82" s="5" t="s">
        <v>208</v>
      </c>
      <c r="E82" s="106">
        <v>5</v>
      </c>
      <c r="F82" s="106">
        <v>3</v>
      </c>
      <c r="G82" s="106"/>
      <c r="H82" s="107">
        <v>18.4</v>
      </c>
      <c r="I82" s="108">
        <f t="shared" si="2"/>
        <v>26.4</v>
      </c>
    </row>
    <row r="83" spans="1:9" ht="14.25">
      <c r="A83" s="71">
        <v>74</v>
      </c>
      <c r="B83" s="67" t="s">
        <v>914</v>
      </c>
      <c r="C83" s="66" t="s">
        <v>379</v>
      </c>
      <c r="D83" s="70" t="s">
        <v>1095</v>
      </c>
      <c r="E83" s="106"/>
      <c r="F83" s="106"/>
      <c r="G83" s="106">
        <v>26.02</v>
      </c>
      <c r="H83" s="107"/>
      <c r="I83" s="108">
        <f t="shared" si="2"/>
        <v>26.02</v>
      </c>
    </row>
    <row r="84" spans="1:9" ht="14.25">
      <c r="A84" s="71">
        <v>75</v>
      </c>
      <c r="B84" s="67" t="s">
        <v>918</v>
      </c>
      <c r="C84" s="66" t="s">
        <v>379</v>
      </c>
      <c r="D84" s="5" t="s">
        <v>1086</v>
      </c>
      <c r="E84" s="106"/>
      <c r="F84" s="106">
        <v>15</v>
      </c>
      <c r="G84" s="106">
        <v>11</v>
      </c>
      <c r="H84" s="107"/>
      <c r="I84" s="108">
        <f t="shared" si="2"/>
        <v>26</v>
      </c>
    </row>
    <row r="85" spans="1:9" ht="14.25">
      <c r="A85" s="71">
        <v>76</v>
      </c>
      <c r="B85" s="66" t="s">
        <v>557</v>
      </c>
      <c r="C85" s="66" t="s">
        <v>380</v>
      </c>
      <c r="D85" s="5" t="s">
        <v>1086</v>
      </c>
      <c r="E85" s="106"/>
      <c r="F85" s="106">
        <v>2.5</v>
      </c>
      <c r="G85" s="106">
        <v>7.667</v>
      </c>
      <c r="H85" s="107">
        <v>15</v>
      </c>
      <c r="I85" s="108">
        <f t="shared" si="2"/>
        <v>25.167</v>
      </c>
    </row>
    <row r="86" spans="1:9" ht="14.25">
      <c r="A86" s="71">
        <v>82</v>
      </c>
      <c r="B86" s="66" t="s">
        <v>556</v>
      </c>
      <c r="C86" s="66" t="s">
        <v>381</v>
      </c>
      <c r="D86" s="5" t="s">
        <v>208</v>
      </c>
      <c r="E86" s="106"/>
      <c r="F86" s="106">
        <v>5</v>
      </c>
      <c r="G86" s="106"/>
      <c r="H86" s="107">
        <v>20.09</v>
      </c>
      <c r="I86" s="108">
        <f t="shared" si="2"/>
        <v>25.09</v>
      </c>
    </row>
    <row r="87" spans="1:9" ht="14.25">
      <c r="A87" s="71">
        <v>77</v>
      </c>
      <c r="B87" s="66" t="s">
        <v>346</v>
      </c>
      <c r="C87" s="99" t="s">
        <v>1088</v>
      </c>
      <c r="D87" s="5" t="s">
        <v>1086</v>
      </c>
      <c r="E87" s="106">
        <v>5.5</v>
      </c>
      <c r="F87" s="106">
        <v>10.5</v>
      </c>
      <c r="G87" s="106">
        <v>7.667</v>
      </c>
      <c r="H87" s="107">
        <v>1.27</v>
      </c>
      <c r="I87" s="108">
        <f t="shared" si="2"/>
        <v>24.937</v>
      </c>
    </row>
    <row r="88" spans="1:9" ht="14.25">
      <c r="A88" s="71">
        <v>90</v>
      </c>
      <c r="B88" s="66" t="s">
        <v>327</v>
      </c>
      <c r="C88" s="66" t="s">
        <v>380</v>
      </c>
      <c r="D88" s="5" t="s">
        <v>1087</v>
      </c>
      <c r="E88" s="106">
        <v>1</v>
      </c>
      <c r="F88" s="106">
        <v>4.167</v>
      </c>
      <c r="G88" s="106">
        <v>7.334</v>
      </c>
      <c r="H88" s="107">
        <v>12.28</v>
      </c>
      <c r="I88" s="108">
        <f t="shared" si="2"/>
        <v>24.781</v>
      </c>
    </row>
    <row r="89" spans="1:9" ht="14.25">
      <c r="A89" s="71">
        <v>79</v>
      </c>
      <c r="B89" s="68" t="s">
        <v>574</v>
      </c>
      <c r="C89" s="66" t="s">
        <v>1088</v>
      </c>
      <c r="D89" s="5" t="s">
        <v>208</v>
      </c>
      <c r="E89" s="106">
        <v>1</v>
      </c>
      <c r="F89" s="106">
        <v>15.98</v>
      </c>
      <c r="G89" s="106"/>
      <c r="H89" s="107">
        <v>6</v>
      </c>
      <c r="I89" s="108">
        <f t="shared" si="2"/>
        <v>22.98</v>
      </c>
    </row>
    <row r="90" spans="1:9" ht="14.25">
      <c r="A90" s="71">
        <v>80</v>
      </c>
      <c r="B90" s="67" t="s">
        <v>716</v>
      </c>
      <c r="C90" s="66" t="s">
        <v>379</v>
      </c>
      <c r="D90" s="70" t="s">
        <v>392</v>
      </c>
      <c r="E90" s="106"/>
      <c r="F90" s="106">
        <v>11.75</v>
      </c>
      <c r="G90" s="106">
        <v>10</v>
      </c>
      <c r="H90" s="106"/>
      <c r="I90" s="108">
        <f t="shared" si="2"/>
        <v>21.75</v>
      </c>
    </row>
    <row r="91" spans="1:9" ht="14.25">
      <c r="A91" s="71">
        <v>81</v>
      </c>
      <c r="B91" s="66" t="s">
        <v>1064</v>
      </c>
      <c r="C91" s="66" t="s">
        <v>379</v>
      </c>
      <c r="D91" s="5" t="s">
        <v>208</v>
      </c>
      <c r="E91" s="106"/>
      <c r="F91" s="106"/>
      <c r="G91" s="106"/>
      <c r="H91" s="106">
        <v>20.14</v>
      </c>
      <c r="I91" s="108">
        <f t="shared" si="2"/>
        <v>20.14</v>
      </c>
    </row>
    <row r="92" spans="1:9" ht="14.25">
      <c r="A92" s="71">
        <v>83</v>
      </c>
      <c r="B92" s="66" t="s">
        <v>334</v>
      </c>
      <c r="C92" s="66" t="s">
        <v>183</v>
      </c>
      <c r="D92" s="5" t="s">
        <v>208</v>
      </c>
      <c r="E92" s="106">
        <v>1</v>
      </c>
      <c r="F92" s="106">
        <v>2.5</v>
      </c>
      <c r="G92" s="106">
        <v>14.14</v>
      </c>
      <c r="H92" s="107">
        <v>2.5</v>
      </c>
      <c r="I92" s="108">
        <f t="shared" si="2"/>
        <v>20.14</v>
      </c>
    </row>
    <row r="93" spans="1:9" ht="14.25">
      <c r="A93" s="71">
        <v>91</v>
      </c>
      <c r="B93" s="66" t="s">
        <v>579</v>
      </c>
      <c r="C93" s="66" t="s">
        <v>379</v>
      </c>
      <c r="D93" s="5" t="s">
        <v>1086</v>
      </c>
      <c r="E93" s="106"/>
      <c r="F93" s="106">
        <v>2.5</v>
      </c>
      <c r="G93" s="106">
        <v>8.5</v>
      </c>
      <c r="H93" s="107">
        <v>7.17</v>
      </c>
      <c r="I93" s="108">
        <f t="shared" si="2"/>
        <v>18.17</v>
      </c>
    </row>
    <row r="94" spans="1:9" ht="14.25">
      <c r="A94" s="71">
        <v>89</v>
      </c>
      <c r="B94" s="68" t="s">
        <v>555</v>
      </c>
      <c r="C94" s="68" t="s">
        <v>381</v>
      </c>
      <c r="D94" s="10" t="s">
        <v>741</v>
      </c>
      <c r="E94" s="106">
        <v>1</v>
      </c>
      <c r="F94" s="106"/>
      <c r="G94" s="106"/>
      <c r="H94" s="107">
        <v>16.55</v>
      </c>
      <c r="I94" s="108">
        <f t="shared" si="2"/>
        <v>17.55</v>
      </c>
    </row>
    <row r="95" spans="1:9" ht="14.25">
      <c r="A95" s="71">
        <v>87</v>
      </c>
      <c r="B95" s="66" t="s">
        <v>554</v>
      </c>
      <c r="C95" s="66" t="s">
        <v>379</v>
      </c>
      <c r="D95" s="5" t="s">
        <v>185</v>
      </c>
      <c r="E95" s="106"/>
      <c r="F95" s="106">
        <v>3</v>
      </c>
      <c r="G95" s="106"/>
      <c r="H95" s="107">
        <v>14.28</v>
      </c>
      <c r="I95" s="108">
        <f t="shared" si="2"/>
        <v>17.28</v>
      </c>
    </row>
    <row r="96" spans="1:9" ht="14.25">
      <c r="A96" s="71">
        <v>88</v>
      </c>
      <c r="B96" s="66" t="s">
        <v>1073</v>
      </c>
      <c r="C96" s="66" t="s">
        <v>1090</v>
      </c>
      <c r="D96" s="5" t="s">
        <v>185</v>
      </c>
      <c r="E96" s="106"/>
      <c r="F96" s="106">
        <v>3</v>
      </c>
      <c r="G96" s="106"/>
      <c r="H96" s="107">
        <v>14.28</v>
      </c>
      <c r="I96" s="108">
        <f t="shared" si="2"/>
        <v>17.28</v>
      </c>
    </row>
    <row r="97" spans="1:9" ht="14.25">
      <c r="A97" s="71">
        <v>114</v>
      </c>
      <c r="B97" s="66" t="s">
        <v>575</v>
      </c>
      <c r="C97" s="66" t="s">
        <v>379</v>
      </c>
      <c r="D97" s="5" t="s">
        <v>392</v>
      </c>
      <c r="E97" s="106"/>
      <c r="F97" s="106"/>
      <c r="G97" s="106"/>
      <c r="H97" s="107">
        <v>17</v>
      </c>
      <c r="I97" s="108">
        <f t="shared" si="2"/>
        <v>17</v>
      </c>
    </row>
    <row r="98" spans="1:9" ht="14.25">
      <c r="A98" s="71">
        <v>49</v>
      </c>
      <c r="B98" s="66" t="s">
        <v>356</v>
      </c>
      <c r="C98" s="66" t="s">
        <v>379</v>
      </c>
      <c r="D98" s="5" t="s">
        <v>1097</v>
      </c>
      <c r="E98" s="106">
        <v>1.5</v>
      </c>
      <c r="F98" s="106">
        <v>5</v>
      </c>
      <c r="G98" s="106">
        <v>10</v>
      </c>
      <c r="H98" s="107"/>
      <c r="I98" s="108">
        <f t="shared" si="2"/>
        <v>16.5</v>
      </c>
    </row>
    <row r="99" spans="1:9" ht="14.25">
      <c r="A99" s="71">
        <v>103</v>
      </c>
      <c r="B99" s="67" t="s">
        <v>39</v>
      </c>
      <c r="C99" s="66" t="s">
        <v>1088</v>
      </c>
      <c r="D99" s="5" t="s">
        <v>646</v>
      </c>
      <c r="E99" s="106">
        <v>5</v>
      </c>
      <c r="F99" s="106">
        <v>6.25</v>
      </c>
      <c r="G99" s="106"/>
      <c r="H99" s="107">
        <v>5</v>
      </c>
      <c r="I99" s="108">
        <f t="shared" si="2"/>
        <v>16.25</v>
      </c>
    </row>
    <row r="100" spans="1:9" ht="14.25">
      <c r="A100" s="71">
        <v>94</v>
      </c>
      <c r="B100" s="66" t="s">
        <v>345</v>
      </c>
      <c r="C100" s="66" t="s">
        <v>379</v>
      </c>
      <c r="D100" s="5" t="s">
        <v>1086</v>
      </c>
      <c r="E100" s="106"/>
      <c r="F100" s="106"/>
      <c r="G100" s="106">
        <v>13.667</v>
      </c>
      <c r="H100" s="107">
        <v>2.56</v>
      </c>
      <c r="I100" s="108">
        <f aca="true" t="shared" si="3" ref="I100:I131">E100+F100+G100+H100</f>
        <v>16.227</v>
      </c>
    </row>
    <row r="101" spans="1:9" ht="14.25">
      <c r="A101" s="71">
        <v>92</v>
      </c>
      <c r="B101" s="67" t="s">
        <v>921</v>
      </c>
      <c r="C101" s="66" t="s">
        <v>1088</v>
      </c>
      <c r="D101" s="5" t="s">
        <v>185</v>
      </c>
      <c r="E101" s="106">
        <v>4</v>
      </c>
      <c r="F101" s="106">
        <v>6</v>
      </c>
      <c r="G101" s="106">
        <v>6</v>
      </c>
      <c r="H101" s="107"/>
      <c r="I101" s="108">
        <f t="shared" si="3"/>
        <v>16</v>
      </c>
    </row>
    <row r="102" spans="1:9" ht="14.25">
      <c r="A102" s="71">
        <v>97</v>
      </c>
      <c r="B102" s="67" t="s">
        <v>1122</v>
      </c>
      <c r="C102" s="66" t="s">
        <v>1090</v>
      </c>
      <c r="D102" s="5" t="s">
        <v>1097</v>
      </c>
      <c r="E102" s="106">
        <v>13.8</v>
      </c>
      <c r="F102" s="106"/>
      <c r="G102" s="106"/>
      <c r="H102" s="107"/>
      <c r="I102" s="108">
        <f t="shared" si="3"/>
        <v>13.8</v>
      </c>
    </row>
    <row r="103" spans="1:9" ht="14.25">
      <c r="A103" s="71">
        <v>110</v>
      </c>
      <c r="B103" s="66" t="s">
        <v>343</v>
      </c>
      <c r="C103" s="66" t="s">
        <v>1090</v>
      </c>
      <c r="D103" s="5" t="s">
        <v>742</v>
      </c>
      <c r="E103" s="106">
        <v>0.998</v>
      </c>
      <c r="F103" s="106">
        <v>3.685</v>
      </c>
      <c r="G103" s="106"/>
      <c r="H103" s="107">
        <v>7.5</v>
      </c>
      <c r="I103" s="108">
        <f t="shared" si="3"/>
        <v>12.183</v>
      </c>
    </row>
    <row r="104" spans="1:9" ht="14.25">
      <c r="A104" s="71">
        <v>99</v>
      </c>
      <c r="B104" s="66" t="s">
        <v>577</v>
      </c>
      <c r="C104" s="66" t="s">
        <v>380</v>
      </c>
      <c r="D104" s="5" t="s">
        <v>185</v>
      </c>
      <c r="E104" s="106">
        <v>2</v>
      </c>
      <c r="F104" s="106">
        <v>5</v>
      </c>
      <c r="G104" s="106"/>
      <c r="H104" s="107">
        <v>5</v>
      </c>
      <c r="I104" s="108">
        <f t="shared" si="3"/>
        <v>12</v>
      </c>
    </row>
    <row r="105" spans="1:9" ht="14.25">
      <c r="A105" s="71">
        <v>100</v>
      </c>
      <c r="B105" s="67" t="s">
        <v>1116</v>
      </c>
      <c r="C105" s="66" t="s">
        <v>1227</v>
      </c>
      <c r="D105" s="5" t="s">
        <v>742</v>
      </c>
      <c r="E105" s="106">
        <v>7</v>
      </c>
      <c r="F105" s="106">
        <v>5</v>
      </c>
      <c r="G105" s="106"/>
      <c r="H105" s="107"/>
      <c r="I105" s="108">
        <f t="shared" si="3"/>
        <v>12</v>
      </c>
    </row>
    <row r="106" spans="1:9" ht="14.25">
      <c r="A106" s="71">
        <v>109</v>
      </c>
      <c r="B106" s="67" t="s">
        <v>922</v>
      </c>
      <c r="C106" s="66" t="s">
        <v>391</v>
      </c>
      <c r="D106" s="5" t="s">
        <v>1095</v>
      </c>
      <c r="E106" s="106">
        <v>1</v>
      </c>
      <c r="F106" s="106">
        <v>3</v>
      </c>
      <c r="G106" s="106">
        <v>3</v>
      </c>
      <c r="H106" s="107">
        <v>5</v>
      </c>
      <c r="I106" s="108">
        <f t="shared" si="3"/>
        <v>12</v>
      </c>
    </row>
    <row r="107" spans="1:9" ht="14.25">
      <c r="A107" s="71">
        <v>101</v>
      </c>
      <c r="B107" s="66" t="s">
        <v>330</v>
      </c>
      <c r="C107" s="66" t="s">
        <v>379</v>
      </c>
      <c r="D107" s="5" t="s">
        <v>392</v>
      </c>
      <c r="E107" s="106">
        <v>1</v>
      </c>
      <c r="F107" s="106">
        <v>7.875</v>
      </c>
      <c r="G107" s="106"/>
      <c r="H107" s="107">
        <v>3</v>
      </c>
      <c r="I107" s="108">
        <f t="shared" si="3"/>
        <v>11.875</v>
      </c>
    </row>
    <row r="108" spans="1:9" ht="14.25">
      <c r="A108" s="71">
        <v>102</v>
      </c>
      <c r="B108" s="67" t="s">
        <v>959</v>
      </c>
      <c r="C108" s="66" t="s">
        <v>1090</v>
      </c>
      <c r="D108" s="5" t="s">
        <v>1095</v>
      </c>
      <c r="E108" s="106">
        <v>3</v>
      </c>
      <c r="F108" s="106">
        <v>2.5</v>
      </c>
      <c r="G108" s="106">
        <v>6.25</v>
      </c>
      <c r="H108" s="107"/>
      <c r="I108" s="108">
        <f t="shared" si="3"/>
        <v>11.75</v>
      </c>
    </row>
    <row r="109" spans="1:9" ht="14.25">
      <c r="A109" s="71">
        <v>98</v>
      </c>
      <c r="B109" s="66" t="s">
        <v>328</v>
      </c>
      <c r="C109" s="66" t="s">
        <v>1094</v>
      </c>
      <c r="D109" s="5" t="s">
        <v>1087</v>
      </c>
      <c r="E109" s="106">
        <v>1</v>
      </c>
      <c r="F109" s="106">
        <v>1.6666666666666667</v>
      </c>
      <c r="G109" s="106">
        <v>7.333</v>
      </c>
      <c r="H109" s="107">
        <v>1.67</v>
      </c>
      <c r="I109" s="108">
        <f t="shared" si="3"/>
        <v>11.669666666666666</v>
      </c>
    </row>
    <row r="110" spans="1:9" ht="14.25">
      <c r="A110" s="71">
        <v>128</v>
      </c>
      <c r="B110" s="66" t="s">
        <v>342</v>
      </c>
      <c r="C110" s="66" t="s">
        <v>391</v>
      </c>
      <c r="D110" s="5" t="s">
        <v>392</v>
      </c>
      <c r="E110" s="106"/>
      <c r="F110" s="106"/>
      <c r="G110" s="106">
        <v>1</v>
      </c>
      <c r="H110" s="107">
        <v>10.61</v>
      </c>
      <c r="I110" s="108">
        <f t="shared" si="3"/>
        <v>11.61</v>
      </c>
    </row>
    <row r="111" spans="1:9" ht="14.25">
      <c r="A111" s="71">
        <v>116</v>
      </c>
      <c r="B111" s="66" t="s">
        <v>347</v>
      </c>
      <c r="C111" s="66" t="s">
        <v>379</v>
      </c>
      <c r="D111" s="5" t="s">
        <v>392</v>
      </c>
      <c r="E111" s="106"/>
      <c r="F111" s="106"/>
      <c r="G111" s="106">
        <v>4</v>
      </c>
      <c r="H111" s="107">
        <v>7.07</v>
      </c>
      <c r="I111" s="108">
        <f t="shared" si="3"/>
        <v>11.07</v>
      </c>
    </row>
    <row r="112" spans="1:9" ht="14.25">
      <c r="A112" s="71">
        <v>104</v>
      </c>
      <c r="B112" s="67" t="s">
        <v>1079</v>
      </c>
      <c r="C112" s="66" t="s">
        <v>379</v>
      </c>
      <c r="D112" s="70" t="s">
        <v>208</v>
      </c>
      <c r="E112" s="106"/>
      <c r="F112" s="106"/>
      <c r="G112" s="106">
        <v>11</v>
      </c>
      <c r="H112" s="107"/>
      <c r="I112" s="108">
        <f t="shared" si="3"/>
        <v>11</v>
      </c>
    </row>
    <row r="113" spans="1:9" ht="14.25">
      <c r="A113" s="71">
        <v>111</v>
      </c>
      <c r="B113" s="67" t="s">
        <v>596</v>
      </c>
      <c r="C113" s="66" t="s">
        <v>1094</v>
      </c>
      <c r="D113" s="70" t="s">
        <v>1095</v>
      </c>
      <c r="E113" s="106"/>
      <c r="F113" s="106"/>
      <c r="G113" s="106">
        <v>6</v>
      </c>
      <c r="H113" s="107">
        <v>5</v>
      </c>
      <c r="I113" s="108">
        <f t="shared" si="3"/>
        <v>11</v>
      </c>
    </row>
    <row r="114" spans="1:9" ht="14.25">
      <c r="A114" s="71">
        <v>152</v>
      </c>
      <c r="B114" s="66" t="s">
        <v>735</v>
      </c>
      <c r="C114" s="66"/>
      <c r="D114" s="5" t="s">
        <v>208</v>
      </c>
      <c r="E114" s="106"/>
      <c r="F114" s="106"/>
      <c r="G114" s="106"/>
      <c r="H114" s="107"/>
      <c r="I114" s="108">
        <f t="shared" si="3"/>
        <v>0</v>
      </c>
    </row>
    <row r="115" spans="1:9" ht="14.25">
      <c r="A115" s="71">
        <v>107</v>
      </c>
      <c r="B115" s="67" t="s">
        <v>1156</v>
      </c>
      <c r="C115" s="66" t="s">
        <v>1090</v>
      </c>
      <c r="D115" s="5" t="s">
        <v>646</v>
      </c>
      <c r="E115" s="106"/>
      <c r="F115" s="106"/>
      <c r="G115" s="106">
        <v>7.5</v>
      </c>
      <c r="H115" s="107"/>
      <c r="I115" s="108">
        <f t="shared" si="3"/>
        <v>7.5</v>
      </c>
    </row>
    <row r="116" spans="1:9" ht="14.25">
      <c r="A116" s="71">
        <v>139</v>
      </c>
      <c r="B116" s="66" t="s">
        <v>344</v>
      </c>
      <c r="C116" s="66" t="s">
        <v>666</v>
      </c>
      <c r="D116" s="5" t="s">
        <v>742</v>
      </c>
      <c r="E116" s="106"/>
      <c r="F116" s="106"/>
      <c r="G116" s="106"/>
      <c r="H116" s="107">
        <v>7.5</v>
      </c>
      <c r="I116" s="108">
        <f t="shared" si="3"/>
        <v>7.5</v>
      </c>
    </row>
    <row r="117" spans="1:9" ht="14.25">
      <c r="A117" s="71">
        <v>95</v>
      </c>
      <c r="B117" s="66" t="s">
        <v>569</v>
      </c>
      <c r="C117" s="66" t="s">
        <v>380</v>
      </c>
      <c r="D117" s="5" t="s">
        <v>1087</v>
      </c>
      <c r="E117" s="106">
        <v>4.5</v>
      </c>
      <c r="F117" s="106">
        <v>2.5</v>
      </c>
      <c r="G117" s="106"/>
      <c r="H117" s="107"/>
      <c r="I117" s="108">
        <f t="shared" si="3"/>
        <v>7</v>
      </c>
    </row>
    <row r="118" spans="1:9" ht="14.25">
      <c r="A118" s="71">
        <v>108</v>
      </c>
      <c r="B118" s="67" t="s">
        <v>597</v>
      </c>
      <c r="C118" s="66" t="s">
        <v>1227</v>
      </c>
      <c r="D118" s="5" t="s">
        <v>1095</v>
      </c>
      <c r="E118" s="106">
        <v>1</v>
      </c>
      <c r="F118" s="106"/>
      <c r="G118" s="106">
        <v>6</v>
      </c>
      <c r="H118" s="107"/>
      <c r="I118" s="108">
        <f t="shared" si="3"/>
        <v>7</v>
      </c>
    </row>
    <row r="119" spans="1:9" ht="14.25">
      <c r="A119" s="71">
        <v>121</v>
      </c>
      <c r="B119" s="66" t="s">
        <v>348</v>
      </c>
      <c r="C119" s="66" t="s">
        <v>1096</v>
      </c>
      <c r="D119" s="5" t="s">
        <v>1097</v>
      </c>
      <c r="E119" s="106"/>
      <c r="F119" s="106"/>
      <c r="G119" s="106">
        <v>4</v>
      </c>
      <c r="H119" s="107">
        <v>3</v>
      </c>
      <c r="I119" s="108">
        <f t="shared" si="3"/>
        <v>7</v>
      </c>
    </row>
    <row r="120" spans="1:9" ht="14.25">
      <c r="A120" s="71">
        <v>119</v>
      </c>
      <c r="B120" s="66" t="s">
        <v>578</v>
      </c>
      <c r="C120" s="66" t="s">
        <v>379</v>
      </c>
      <c r="D120" s="5" t="s">
        <v>1086</v>
      </c>
      <c r="E120" s="106"/>
      <c r="F120" s="106"/>
      <c r="G120" s="106"/>
      <c r="H120" s="107">
        <v>5.5</v>
      </c>
      <c r="I120" s="108">
        <f t="shared" si="3"/>
        <v>5.5</v>
      </c>
    </row>
    <row r="121" spans="1:9" ht="14.25">
      <c r="A121" s="71">
        <v>112</v>
      </c>
      <c r="B121" s="67" t="s">
        <v>45</v>
      </c>
      <c r="C121" s="66" t="s">
        <v>1094</v>
      </c>
      <c r="D121" s="70" t="s">
        <v>392</v>
      </c>
      <c r="E121" s="106">
        <v>1</v>
      </c>
      <c r="F121" s="106">
        <v>4.25</v>
      </c>
      <c r="G121" s="106"/>
      <c r="H121" s="107"/>
      <c r="I121" s="108">
        <f t="shared" si="3"/>
        <v>5.25</v>
      </c>
    </row>
    <row r="122" spans="1:9" ht="14.25">
      <c r="A122" s="71">
        <v>105</v>
      </c>
      <c r="B122" s="66" t="s">
        <v>580</v>
      </c>
      <c r="C122" s="66" t="s">
        <v>209</v>
      </c>
      <c r="D122" s="5" t="s">
        <v>208</v>
      </c>
      <c r="E122" s="106"/>
      <c r="F122" s="106"/>
      <c r="G122" s="106">
        <v>5</v>
      </c>
      <c r="H122" s="107">
        <v>0</v>
      </c>
      <c r="I122" s="108">
        <f t="shared" si="3"/>
        <v>5</v>
      </c>
    </row>
    <row r="123" spans="1:9" ht="14.25">
      <c r="A123" s="71">
        <v>113</v>
      </c>
      <c r="B123" s="67" t="s">
        <v>1125</v>
      </c>
      <c r="C123" s="66" t="s">
        <v>381</v>
      </c>
      <c r="D123" s="5" t="s">
        <v>1095</v>
      </c>
      <c r="E123" s="106">
        <v>5</v>
      </c>
      <c r="F123" s="106"/>
      <c r="G123" s="106"/>
      <c r="H123" s="107"/>
      <c r="I123" s="108">
        <f t="shared" si="3"/>
        <v>5</v>
      </c>
    </row>
    <row r="124" spans="1:9" ht="14.25">
      <c r="A124" s="71">
        <v>115</v>
      </c>
      <c r="B124" s="67" t="s">
        <v>1155</v>
      </c>
      <c r="C124" s="66" t="s">
        <v>379</v>
      </c>
      <c r="D124" s="70" t="s">
        <v>742</v>
      </c>
      <c r="E124" s="106"/>
      <c r="F124" s="106"/>
      <c r="G124" s="106">
        <v>5</v>
      </c>
      <c r="H124" s="107"/>
      <c r="I124" s="108">
        <f t="shared" si="3"/>
        <v>5</v>
      </c>
    </row>
    <row r="125" spans="1:9" ht="14.25">
      <c r="A125" s="71">
        <v>117</v>
      </c>
      <c r="B125" s="67" t="s">
        <v>1127</v>
      </c>
      <c r="C125" s="66" t="s">
        <v>1090</v>
      </c>
      <c r="D125" s="5" t="s">
        <v>1095</v>
      </c>
      <c r="E125" s="106">
        <v>5</v>
      </c>
      <c r="F125" s="106"/>
      <c r="G125" s="106"/>
      <c r="H125" s="107"/>
      <c r="I125" s="108">
        <f t="shared" si="3"/>
        <v>5</v>
      </c>
    </row>
    <row r="126" spans="1:9" ht="14.25">
      <c r="A126" s="71">
        <v>118</v>
      </c>
      <c r="B126" s="67" t="s">
        <v>41</v>
      </c>
      <c r="C126" s="66" t="s">
        <v>379</v>
      </c>
      <c r="D126" s="70" t="s">
        <v>1095</v>
      </c>
      <c r="E126" s="106"/>
      <c r="F126" s="106">
        <v>5</v>
      </c>
      <c r="G126" s="106"/>
      <c r="H126" s="107"/>
      <c r="I126" s="108">
        <f t="shared" si="3"/>
        <v>5</v>
      </c>
    </row>
    <row r="127" spans="1:9" ht="14.25">
      <c r="A127" s="71">
        <v>120</v>
      </c>
      <c r="B127" s="66" t="s">
        <v>335</v>
      </c>
      <c r="C127" s="66" t="s">
        <v>1096</v>
      </c>
      <c r="D127" s="5" t="s">
        <v>1097</v>
      </c>
      <c r="E127" s="106"/>
      <c r="F127" s="106">
        <v>2.5</v>
      </c>
      <c r="G127" s="106"/>
      <c r="H127" s="107">
        <v>2.5</v>
      </c>
      <c r="I127" s="108">
        <f t="shared" si="3"/>
        <v>5</v>
      </c>
    </row>
    <row r="128" spans="1:9" ht="14.25">
      <c r="A128" s="71">
        <v>153</v>
      </c>
      <c r="B128" s="66" t="s">
        <v>794</v>
      </c>
      <c r="C128" s="66" t="s">
        <v>209</v>
      </c>
      <c r="D128" s="5" t="s">
        <v>208</v>
      </c>
      <c r="E128" s="106"/>
      <c r="F128" s="106"/>
      <c r="G128" s="106"/>
      <c r="H128" s="107">
        <v>5</v>
      </c>
      <c r="I128" s="108">
        <f t="shared" si="3"/>
        <v>5</v>
      </c>
    </row>
    <row r="129" spans="1:9" ht="14.25">
      <c r="A129" s="71">
        <v>122</v>
      </c>
      <c r="B129" s="67" t="s">
        <v>958</v>
      </c>
      <c r="C129" s="66" t="s">
        <v>1225</v>
      </c>
      <c r="D129" s="5" t="s">
        <v>1095</v>
      </c>
      <c r="E129" s="106"/>
      <c r="F129" s="106"/>
      <c r="G129" s="106">
        <v>4.917</v>
      </c>
      <c r="H129" s="107"/>
      <c r="I129" s="108">
        <f t="shared" si="3"/>
        <v>4.917</v>
      </c>
    </row>
    <row r="130" spans="1:9" ht="14.25">
      <c r="A130" s="71">
        <v>123</v>
      </c>
      <c r="B130" s="67" t="s">
        <v>1130</v>
      </c>
      <c r="C130" s="66" t="s">
        <v>1094</v>
      </c>
      <c r="D130" s="70" t="s">
        <v>1086</v>
      </c>
      <c r="E130" s="106">
        <v>1.5</v>
      </c>
      <c r="F130" s="106"/>
      <c r="G130" s="106">
        <v>3</v>
      </c>
      <c r="H130" s="107"/>
      <c r="I130" s="108">
        <f t="shared" si="3"/>
        <v>4.5</v>
      </c>
    </row>
    <row r="131" spans="1:9" ht="14.25">
      <c r="A131" s="71">
        <v>124</v>
      </c>
      <c r="B131" s="66" t="s">
        <v>336</v>
      </c>
      <c r="C131" s="66" t="s">
        <v>1096</v>
      </c>
      <c r="D131" s="5" t="s">
        <v>208</v>
      </c>
      <c r="E131" s="106"/>
      <c r="F131" s="106"/>
      <c r="G131" s="106">
        <v>2</v>
      </c>
      <c r="H131" s="107">
        <v>2.5</v>
      </c>
      <c r="I131" s="108">
        <f t="shared" si="3"/>
        <v>4.5</v>
      </c>
    </row>
    <row r="132" spans="1:9" ht="14.25">
      <c r="A132" s="71">
        <v>135</v>
      </c>
      <c r="B132" s="67" t="s">
        <v>1081</v>
      </c>
      <c r="C132" s="66" t="s">
        <v>391</v>
      </c>
      <c r="D132" s="5" t="s">
        <v>1097</v>
      </c>
      <c r="E132" s="106">
        <v>0.5</v>
      </c>
      <c r="F132" s="106"/>
      <c r="G132" s="106">
        <v>1.3333333333333333</v>
      </c>
      <c r="H132" s="107">
        <v>2.34</v>
      </c>
      <c r="I132" s="108">
        <f>E132+F132+G132+H132</f>
        <v>4.173333333333333</v>
      </c>
    </row>
    <row r="133" spans="1:9" ht="14.25">
      <c r="A133" s="71">
        <v>150</v>
      </c>
      <c r="B133" s="67" t="s">
        <v>736</v>
      </c>
      <c r="C133" s="66" t="s">
        <v>184</v>
      </c>
      <c r="D133" s="5" t="s">
        <v>781</v>
      </c>
      <c r="E133" s="106"/>
      <c r="F133" s="106"/>
      <c r="G133" s="106"/>
      <c r="H133" s="107">
        <v>3.84</v>
      </c>
      <c r="I133" s="108">
        <f>E133+F133+G133+H133</f>
        <v>3.84</v>
      </c>
    </row>
    <row r="134" spans="1:9" ht="14.25">
      <c r="A134" s="71">
        <v>125</v>
      </c>
      <c r="B134" s="67" t="s">
        <v>1083</v>
      </c>
      <c r="C134" s="66" t="s">
        <v>666</v>
      </c>
      <c r="D134" s="5" t="s">
        <v>1095</v>
      </c>
      <c r="E134" s="106"/>
      <c r="F134" s="106"/>
      <c r="G134" s="106">
        <v>3.667</v>
      </c>
      <c r="H134" s="107"/>
      <c r="I134" s="108">
        <f>E134+F134+G134+H134</f>
        <v>3.667</v>
      </c>
    </row>
    <row r="135" spans="1:9" ht="14.25">
      <c r="A135" s="71">
        <v>126</v>
      </c>
      <c r="B135" s="67" t="s">
        <v>917</v>
      </c>
      <c r="C135" s="66" t="s">
        <v>379</v>
      </c>
      <c r="D135" s="70" t="s">
        <v>1087</v>
      </c>
      <c r="E135" s="106"/>
      <c r="F135" s="106"/>
      <c r="G135" s="106">
        <v>3</v>
      </c>
      <c r="H135" s="107"/>
      <c r="I135" s="108">
        <f>E135+F135+G135+H135</f>
        <v>3</v>
      </c>
    </row>
    <row r="136" spans="1:9" ht="14.25">
      <c r="A136" s="71">
        <v>151</v>
      </c>
      <c r="B136" s="66" t="s">
        <v>349</v>
      </c>
      <c r="C136" s="66" t="s">
        <v>183</v>
      </c>
      <c r="D136" s="5" t="s">
        <v>1097</v>
      </c>
      <c r="E136" s="106"/>
      <c r="F136" s="106"/>
      <c r="G136" s="106"/>
      <c r="H136" s="107">
        <v>3</v>
      </c>
      <c r="I136" s="108">
        <f>E136+F136+G136+H136</f>
        <v>3</v>
      </c>
    </row>
    <row r="137" spans="1:9" ht="14.25">
      <c r="A137" s="71">
        <v>127</v>
      </c>
      <c r="B137" s="66" t="s">
        <v>333</v>
      </c>
      <c r="C137" s="66" t="s">
        <v>379</v>
      </c>
      <c r="D137" s="5" t="s">
        <v>741</v>
      </c>
      <c r="E137" s="106"/>
      <c r="F137" s="106"/>
      <c r="G137" s="106"/>
      <c r="H137" s="107">
        <v>2.5</v>
      </c>
      <c r="I137" s="108">
        <v>2.5</v>
      </c>
    </row>
    <row r="138" spans="1:9" ht="14.25">
      <c r="A138" s="71">
        <v>129</v>
      </c>
      <c r="B138" s="67" t="s">
        <v>1115</v>
      </c>
      <c r="C138" s="66" t="s">
        <v>379</v>
      </c>
      <c r="D138" s="5" t="s">
        <v>742</v>
      </c>
      <c r="E138" s="106"/>
      <c r="F138" s="106">
        <v>2.5</v>
      </c>
      <c r="G138" s="106"/>
      <c r="H138" s="107"/>
      <c r="I138" s="108">
        <f aca="true" t="shared" si="4" ref="I138:I150">E138+F138+G138+H138</f>
        <v>2.5</v>
      </c>
    </row>
    <row r="139" spans="1:9" ht="14.25">
      <c r="A139" s="71">
        <v>130</v>
      </c>
      <c r="B139" s="67" t="s">
        <v>1118</v>
      </c>
      <c r="C139" s="66" t="s">
        <v>381</v>
      </c>
      <c r="D139" s="5" t="s">
        <v>392</v>
      </c>
      <c r="E139" s="106"/>
      <c r="F139" s="106">
        <v>2.5</v>
      </c>
      <c r="G139" s="106"/>
      <c r="H139" s="107"/>
      <c r="I139" s="108">
        <f t="shared" si="4"/>
        <v>2.5</v>
      </c>
    </row>
    <row r="140" spans="1:9" ht="14.25">
      <c r="A140" s="71">
        <v>131</v>
      </c>
      <c r="B140" s="66" t="s">
        <v>339</v>
      </c>
      <c r="C140" s="66" t="s">
        <v>379</v>
      </c>
      <c r="D140" s="5" t="s">
        <v>1097</v>
      </c>
      <c r="E140" s="106"/>
      <c r="F140" s="106"/>
      <c r="G140" s="106"/>
      <c r="H140" s="107">
        <v>2.5</v>
      </c>
      <c r="I140" s="108">
        <f t="shared" si="4"/>
        <v>2.5</v>
      </c>
    </row>
    <row r="141" spans="1:9" ht="14.25">
      <c r="A141" s="71">
        <v>132</v>
      </c>
      <c r="B141" s="66" t="s">
        <v>341</v>
      </c>
      <c r="C141" s="66" t="s">
        <v>381</v>
      </c>
      <c r="D141" s="5" t="s">
        <v>208</v>
      </c>
      <c r="E141" s="106">
        <v>0.5</v>
      </c>
      <c r="F141" s="106"/>
      <c r="G141" s="106"/>
      <c r="H141" s="107">
        <v>1.67</v>
      </c>
      <c r="I141" s="108">
        <f t="shared" si="4"/>
        <v>2.17</v>
      </c>
    </row>
    <row r="142" spans="1:9" ht="14.25">
      <c r="A142" s="71">
        <v>133</v>
      </c>
      <c r="B142" s="67" t="s">
        <v>1082</v>
      </c>
      <c r="C142" s="68" t="s">
        <v>209</v>
      </c>
      <c r="D142" s="70" t="s">
        <v>1097</v>
      </c>
      <c r="E142" s="106"/>
      <c r="F142" s="106"/>
      <c r="G142" s="106">
        <v>2</v>
      </c>
      <c r="H142" s="107"/>
      <c r="I142" s="108">
        <f t="shared" si="4"/>
        <v>2</v>
      </c>
    </row>
    <row r="143" spans="1:9" ht="14.25">
      <c r="A143" s="71">
        <v>134</v>
      </c>
      <c r="B143" s="67" t="s">
        <v>957</v>
      </c>
      <c r="C143" s="66" t="s">
        <v>1094</v>
      </c>
      <c r="D143" s="5" t="s">
        <v>1087</v>
      </c>
      <c r="E143" s="106"/>
      <c r="F143" s="106"/>
      <c r="G143" s="106">
        <v>2</v>
      </c>
      <c r="H143" s="107"/>
      <c r="I143" s="108">
        <f t="shared" si="4"/>
        <v>2</v>
      </c>
    </row>
    <row r="144" spans="1:9" ht="14.25">
      <c r="A144" s="71">
        <v>136</v>
      </c>
      <c r="B144" s="66" t="s">
        <v>340</v>
      </c>
      <c r="C144" s="66" t="s">
        <v>380</v>
      </c>
      <c r="D144" s="5" t="s">
        <v>208</v>
      </c>
      <c r="E144" s="106"/>
      <c r="F144" s="106"/>
      <c r="G144" s="106"/>
      <c r="H144" s="107">
        <v>1.67</v>
      </c>
      <c r="I144" s="108">
        <f t="shared" si="4"/>
        <v>1.67</v>
      </c>
    </row>
    <row r="145" spans="1:9" ht="14.25">
      <c r="A145" s="71">
        <v>137</v>
      </c>
      <c r="B145" s="67" t="s">
        <v>42</v>
      </c>
      <c r="C145" s="66" t="s">
        <v>1225</v>
      </c>
      <c r="D145" s="5" t="s">
        <v>1097</v>
      </c>
      <c r="E145" s="106"/>
      <c r="F145" s="106">
        <v>1.6666666666666667</v>
      </c>
      <c r="G145" s="106"/>
      <c r="H145" s="107"/>
      <c r="I145" s="108">
        <f t="shared" si="4"/>
        <v>1.6666666666666667</v>
      </c>
    </row>
    <row r="146" spans="1:9" ht="14.25">
      <c r="A146" s="71">
        <v>138</v>
      </c>
      <c r="B146" s="67" t="s">
        <v>43</v>
      </c>
      <c r="C146" s="66" t="s">
        <v>1226</v>
      </c>
      <c r="D146" s="5" t="s">
        <v>1097</v>
      </c>
      <c r="E146" s="106"/>
      <c r="F146" s="106">
        <v>1.6666666666666667</v>
      </c>
      <c r="G146" s="106"/>
      <c r="H146" s="107"/>
      <c r="I146" s="108">
        <f t="shared" si="4"/>
        <v>1.6666666666666667</v>
      </c>
    </row>
    <row r="147" spans="1:9" ht="14.25">
      <c r="A147" s="71">
        <v>140</v>
      </c>
      <c r="B147" s="67" t="s">
        <v>1121</v>
      </c>
      <c r="C147" s="66" t="s">
        <v>379</v>
      </c>
      <c r="D147" s="70" t="s">
        <v>208</v>
      </c>
      <c r="E147" s="106"/>
      <c r="F147" s="106">
        <v>1.5</v>
      </c>
      <c r="G147" s="106"/>
      <c r="H147" s="107"/>
      <c r="I147" s="108">
        <f t="shared" si="4"/>
        <v>1.5</v>
      </c>
    </row>
    <row r="148" spans="1:9" ht="14.25">
      <c r="A148" s="71">
        <v>141</v>
      </c>
      <c r="B148" s="67" t="s">
        <v>1124</v>
      </c>
      <c r="C148" s="66" t="s">
        <v>1094</v>
      </c>
      <c r="D148" s="70" t="s">
        <v>208</v>
      </c>
      <c r="E148" s="106">
        <v>1.333</v>
      </c>
      <c r="F148" s="106"/>
      <c r="G148" s="106"/>
      <c r="H148" s="107"/>
      <c r="I148" s="108">
        <f t="shared" si="4"/>
        <v>1.333</v>
      </c>
    </row>
    <row r="149" spans="1:9" ht="14.25">
      <c r="A149" s="71">
        <v>142</v>
      </c>
      <c r="B149" s="66" t="s">
        <v>1129</v>
      </c>
      <c r="C149" s="66" t="s">
        <v>379</v>
      </c>
      <c r="D149" s="70" t="s">
        <v>1086</v>
      </c>
      <c r="E149" s="106">
        <v>1.25</v>
      </c>
      <c r="F149" s="106"/>
      <c r="G149" s="106"/>
      <c r="H149" s="107"/>
      <c r="I149" s="108">
        <f t="shared" si="4"/>
        <v>1.25</v>
      </c>
    </row>
    <row r="150" spans="1:9" ht="14.25">
      <c r="A150" s="71">
        <v>143</v>
      </c>
      <c r="B150" s="67" t="s">
        <v>960</v>
      </c>
      <c r="C150" s="66" t="s">
        <v>379</v>
      </c>
      <c r="D150" s="5" t="s">
        <v>1095</v>
      </c>
      <c r="E150" s="106"/>
      <c r="F150" s="106"/>
      <c r="G150" s="106">
        <v>1.25</v>
      </c>
      <c r="H150" s="107"/>
      <c r="I150" s="108">
        <f t="shared" si="4"/>
        <v>1.25</v>
      </c>
    </row>
    <row r="151" spans="1:9" ht="14.25">
      <c r="A151" s="71">
        <v>145</v>
      </c>
      <c r="B151" s="67" t="s">
        <v>851</v>
      </c>
      <c r="C151" s="66" t="s">
        <v>391</v>
      </c>
      <c r="D151" s="5" t="s">
        <v>208</v>
      </c>
      <c r="E151" s="106"/>
      <c r="F151" s="106"/>
      <c r="G151" s="106"/>
      <c r="H151" s="107">
        <v>0</v>
      </c>
      <c r="I151" s="108"/>
    </row>
    <row r="152" spans="1:9" ht="14.25">
      <c r="A152" s="71">
        <v>146</v>
      </c>
      <c r="B152" s="67" t="s">
        <v>852</v>
      </c>
      <c r="C152" s="66" t="s">
        <v>379</v>
      </c>
      <c r="D152" s="5" t="s">
        <v>1087</v>
      </c>
      <c r="E152" s="106"/>
      <c r="F152" s="106"/>
      <c r="G152" s="106"/>
      <c r="H152" s="107">
        <v>5</v>
      </c>
      <c r="I152" s="108"/>
    </row>
    <row r="153" spans="1:9" ht="14.25">
      <c r="A153" s="71">
        <v>148</v>
      </c>
      <c r="B153" s="96" t="s">
        <v>853</v>
      </c>
      <c r="C153" s="66" t="s">
        <v>183</v>
      </c>
      <c r="D153" s="5" t="s">
        <v>1097</v>
      </c>
      <c r="E153" s="106"/>
      <c r="F153" s="106"/>
      <c r="G153" s="106"/>
      <c r="H153" s="107">
        <v>2</v>
      </c>
      <c r="I153" s="108"/>
    </row>
    <row r="154" spans="1:9" ht="14.25">
      <c r="A154" s="71">
        <v>149</v>
      </c>
      <c r="B154" s="96" t="s">
        <v>854</v>
      </c>
      <c r="C154" s="66" t="s">
        <v>379</v>
      </c>
      <c r="D154" s="5" t="s">
        <v>392</v>
      </c>
      <c r="E154" s="106"/>
      <c r="F154" s="106"/>
      <c r="G154" s="106"/>
      <c r="H154" s="107">
        <v>5</v>
      </c>
      <c r="I154" s="108"/>
    </row>
    <row r="155" spans="1:9" ht="14.25">
      <c r="A155" s="100"/>
      <c r="B155" s="101"/>
      <c r="C155" s="101"/>
      <c r="D155" s="94"/>
      <c r="E155" s="102"/>
      <c r="F155" s="102"/>
      <c r="G155" s="102"/>
      <c r="H155" s="104"/>
      <c r="I155" s="103"/>
    </row>
    <row r="156" spans="2:10" ht="14.25">
      <c r="B156" s="93"/>
      <c r="C156" s="93"/>
      <c r="D156" s="94"/>
      <c r="E156" s="95">
        <f>SUM(E4:E152)</f>
        <v>489.5490000000001</v>
      </c>
      <c r="F156" s="95">
        <f>SUM(F4:F152)</f>
        <v>1858.5413333333336</v>
      </c>
      <c r="G156" s="95">
        <f>SUM(G4:G152)</f>
        <v>2059.731333333333</v>
      </c>
      <c r="H156" s="95">
        <f>SUM(H4:H154)</f>
        <v>3437.200000000002</v>
      </c>
      <c r="I156" s="11">
        <f>SUM(I4:I152)</f>
        <v>7833.021666666667</v>
      </c>
      <c r="J156" s="11"/>
    </row>
    <row r="161" ht="12.75">
      <c r="H161" s="11"/>
    </row>
  </sheetData>
  <sheetProtection/>
  <autoFilter ref="B1:B161"/>
  <mergeCells count="7">
    <mergeCell ref="E2:G2"/>
    <mergeCell ref="H2:H3"/>
    <mergeCell ref="I2:I3"/>
    <mergeCell ref="A2:A3"/>
    <mergeCell ref="B2:B3"/>
    <mergeCell ref="C2:C3"/>
    <mergeCell ref="D2:D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3"/>
  <sheetViews>
    <sheetView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" sqref="B3"/>
    </sheetView>
  </sheetViews>
  <sheetFormatPr defaultColWidth="9.140625" defaultRowHeight="12.75"/>
  <cols>
    <col min="1" max="1" width="72.8515625" style="0" customWidth="1"/>
    <col min="4" max="4" width="11.421875" style="11" bestFit="1" customWidth="1"/>
  </cols>
  <sheetData>
    <row r="1" ht="12.75">
      <c r="A1" s="1" t="s">
        <v>883</v>
      </c>
    </row>
    <row r="2" spans="1:12" ht="25.5">
      <c r="A2" s="12" t="s">
        <v>799</v>
      </c>
      <c r="B2" s="12" t="s">
        <v>668</v>
      </c>
      <c r="C2" s="12" t="s">
        <v>966</v>
      </c>
      <c r="D2" s="56" t="s">
        <v>1147</v>
      </c>
      <c r="E2" s="12" t="s">
        <v>800</v>
      </c>
      <c r="F2" s="12" t="s">
        <v>801</v>
      </c>
      <c r="G2" s="12" t="s">
        <v>802</v>
      </c>
      <c r="H2" s="12" t="s">
        <v>803</v>
      </c>
      <c r="I2" s="12" t="s">
        <v>804</v>
      </c>
      <c r="J2" s="12" t="s">
        <v>805</v>
      </c>
      <c r="K2" s="12" t="s">
        <v>806</v>
      </c>
      <c r="L2" s="12" t="s">
        <v>807</v>
      </c>
    </row>
    <row r="3" spans="1:12" ht="51">
      <c r="A3" s="13" t="s">
        <v>856</v>
      </c>
      <c r="B3" s="14">
        <v>42.98</v>
      </c>
      <c r="C3" s="14" t="s">
        <v>964</v>
      </c>
      <c r="D3" s="54">
        <v>42.98</v>
      </c>
      <c r="E3" s="13" t="s">
        <v>857</v>
      </c>
      <c r="F3" s="13" t="s">
        <v>1089</v>
      </c>
      <c r="G3" s="14">
        <v>1</v>
      </c>
      <c r="H3" s="14">
        <v>1</v>
      </c>
      <c r="I3" s="14">
        <v>1</v>
      </c>
      <c r="J3" s="14">
        <v>1</v>
      </c>
      <c r="K3" s="14">
        <v>0</v>
      </c>
      <c r="L3" s="14">
        <v>0</v>
      </c>
    </row>
    <row r="4" spans="1:12" ht="51">
      <c r="A4" s="13" t="s">
        <v>858</v>
      </c>
      <c r="B4" s="14">
        <v>19.05</v>
      </c>
      <c r="C4" s="14" t="s">
        <v>965</v>
      </c>
      <c r="D4" s="54">
        <v>19.05</v>
      </c>
      <c r="E4" s="13" t="s">
        <v>857</v>
      </c>
      <c r="F4" s="13" t="s">
        <v>1089</v>
      </c>
      <c r="G4" s="14">
        <v>3</v>
      </c>
      <c r="H4" s="14">
        <v>1</v>
      </c>
      <c r="I4" s="14">
        <v>0.333</v>
      </c>
      <c r="J4" s="14">
        <v>2</v>
      </c>
      <c r="K4" s="14">
        <v>0</v>
      </c>
      <c r="L4" s="14">
        <v>0</v>
      </c>
    </row>
    <row r="5" spans="1:12" ht="51">
      <c r="A5" s="13" t="s">
        <v>46</v>
      </c>
      <c r="B5" s="14">
        <v>12.43</v>
      </c>
      <c r="C5" s="14" t="s">
        <v>1032</v>
      </c>
      <c r="D5" s="54">
        <f>B5</f>
        <v>12.43</v>
      </c>
      <c r="E5" s="13" t="s">
        <v>857</v>
      </c>
      <c r="F5" s="13" t="s">
        <v>1089</v>
      </c>
      <c r="G5" s="14">
        <v>3</v>
      </c>
      <c r="H5" s="14">
        <v>0.5</v>
      </c>
      <c r="I5" s="14">
        <v>0.167</v>
      </c>
      <c r="J5" s="14">
        <v>3</v>
      </c>
      <c r="K5" s="14">
        <v>0</v>
      </c>
      <c r="L5" s="14">
        <v>0</v>
      </c>
    </row>
    <row r="6" spans="1:12" ht="38.25">
      <c r="A6" s="13" t="s">
        <v>1049</v>
      </c>
      <c r="B6" s="14">
        <v>81.95</v>
      </c>
      <c r="C6" s="14" t="s">
        <v>1042</v>
      </c>
      <c r="D6" s="54">
        <f>B6</f>
        <v>81.95</v>
      </c>
      <c r="E6" s="13" t="s">
        <v>857</v>
      </c>
      <c r="F6" s="13" t="s">
        <v>1089</v>
      </c>
      <c r="G6" s="14">
        <v>1</v>
      </c>
      <c r="H6" s="14">
        <v>1</v>
      </c>
      <c r="I6" s="14">
        <v>1</v>
      </c>
      <c r="J6" s="14">
        <v>1</v>
      </c>
      <c r="K6" s="14">
        <v>0</v>
      </c>
      <c r="L6" s="14">
        <v>0</v>
      </c>
    </row>
    <row r="7" spans="1:12" ht="51">
      <c r="A7" s="13" t="s">
        <v>1050</v>
      </c>
      <c r="B7" s="14">
        <v>36.95</v>
      </c>
      <c r="C7" s="14" t="s">
        <v>1023</v>
      </c>
      <c r="D7" s="54">
        <f>B7</f>
        <v>36.95</v>
      </c>
      <c r="E7" s="13" t="s">
        <v>857</v>
      </c>
      <c r="F7" s="13" t="s">
        <v>1089</v>
      </c>
      <c r="G7" s="14">
        <v>3</v>
      </c>
      <c r="H7" s="14">
        <v>1</v>
      </c>
      <c r="I7" s="14">
        <v>0.333</v>
      </c>
      <c r="J7" s="14">
        <v>3</v>
      </c>
      <c r="K7" s="14">
        <v>0</v>
      </c>
      <c r="L7" s="14">
        <v>0</v>
      </c>
    </row>
    <row r="8" spans="1:12" ht="51">
      <c r="A8" s="13" t="s">
        <v>1051</v>
      </c>
      <c r="B8" s="14">
        <v>8.66</v>
      </c>
      <c r="C8" s="14" t="s">
        <v>1069</v>
      </c>
      <c r="D8" s="54">
        <f>B8</f>
        <v>8.66</v>
      </c>
      <c r="E8" s="13" t="s">
        <v>857</v>
      </c>
      <c r="F8" s="13" t="s">
        <v>1089</v>
      </c>
      <c r="G8" s="14">
        <v>3</v>
      </c>
      <c r="H8" s="14">
        <v>0.5</v>
      </c>
      <c r="I8" s="14">
        <v>0.167</v>
      </c>
      <c r="J8" s="14">
        <v>3</v>
      </c>
      <c r="K8" s="14">
        <v>0</v>
      </c>
      <c r="L8" s="14">
        <v>0</v>
      </c>
    </row>
    <row r="9" spans="1:12" ht="51">
      <c r="A9" s="13" t="s">
        <v>1052</v>
      </c>
      <c r="B9" s="14">
        <v>63.34</v>
      </c>
      <c r="C9" s="14" t="s">
        <v>559</v>
      </c>
      <c r="D9" s="55">
        <f>B9/4</f>
        <v>15.835</v>
      </c>
      <c r="E9" s="13" t="s">
        <v>857</v>
      </c>
      <c r="F9" s="13" t="s">
        <v>1089</v>
      </c>
      <c r="G9" s="14">
        <v>4</v>
      </c>
      <c r="H9" s="14">
        <v>4</v>
      </c>
      <c r="I9" s="14">
        <v>1</v>
      </c>
      <c r="J9" s="14">
        <v>1</v>
      </c>
      <c r="K9" s="14">
        <v>0</v>
      </c>
      <c r="L9" s="14">
        <v>0</v>
      </c>
    </row>
    <row r="10" spans="1:12" ht="51">
      <c r="A10" s="13" t="s">
        <v>1052</v>
      </c>
      <c r="B10" s="14">
        <v>63.34</v>
      </c>
      <c r="C10" s="14" t="s">
        <v>1055</v>
      </c>
      <c r="D10" s="55">
        <f>B10/4</f>
        <v>15.835</v>
      </c>
      <c r="E10" s="13" t="s">
        <v>857</v>
      </c>
      <c r="F10" s="13" t="s">
        <v>1089</v>
      </c>
      <c r="G10" s="14">
        <v>4</v>
      </c>
      <c r="H10" s="14">
        <v>4</v>
      </c>
      <c r="I10" s="14">
        <v>1</v>
      </c>
      <c r="J10" s="14">
        <v>1</v>
      </c>
      <c r="K10" s="14">
        <v>0</v>
      </c>
      <c r="L10" s="14">
        <v>0</v>
      </c>
    </row>
    <row r="11" spans="1:12" ht="51">
      <c r="A11" s="13" t="s">
        <v>1052</v>
      </c>
      <c r="B11" s="14">
        <v>63.34</v>
      </c>
      <c r="C11" s="14" t="s">
        <v>570</v>
      </c>
      <c r="D11" s="55">
        <f>B11/4</f>
        <v>15.835</v>
      </c>
      <c r="E11" s="13" t="s">
        <v>857</v>
      </c>
      <c r="F11" s="13" t="s">
        <v>1089</v>
      </c>
      <c r="G11" s="14">
        <v>4</v>
      </c>
      <c r="H11" s="14">
        <v>4</v>
      </c>
      <c r="I11" s="14">
        <v>1</v>
      </c>
      <c r="J11" s="14">
        <v>1</v>
      </c>
      <c r="K11" s="14">
        <v>0</v>
      </c>
      <c r="L11" s="14">
        <v>0</v>
      </c>
    </row>
    <row r="12" spans="1:12" ht="51">
      <c r="A12" s="13" t="s">
        <v>1052</v>
      </c>
      <c r="B12" s="14">
        <v>63.34</v>
      </c>
      <c r="C12" s="14" t="s">
        <v>558</v>
      </c>
      <c r="D12" s="55">
        <f>B12/4</f>
        <v>15.835</v>
      </c>
      <c r="E12" s="13" t="s">
        <v>857</v>
      </c>
      <c r="F12" s="13" t="s">
        <v>1089</v>
      </c>
      <c r="G12" s="14">
        <v>4</v>
      </c>
      <c r="H12" s="14">
        <v>4</v>
      </c>
      <c r="I12" s="14">
        <v>1</v>
      </c>
      <c r="J12" s="14">
        <v>1</v>
      </c>
      <c r="K12" s="14">
        <v>0</v>
      </c>
      <c r="L12" s="14">
        <v>0</v>
      </c>
    </row>
    <row r="13" spans="1:12" ht="51">
      <c r="A13" s="13" t="s">
        <v>1053</v>
      </c>
      <c r="B13" s="14">
        <v>63.34</v>
      </c>
      <c r="C13" s="14" t="s">
        <v>1055</v>
      </c>
      <c r="D13" s="55">
        <f>B13/2</f>
        <v>31.67</v>
      </c>
      <c r="E13" s="13" t="s">
        <v>857</v>
      </c>
      <c r="F13" s="13" t="s">
        <v>1089</v>
      </c>
      <c r="G13" s="14">
        <v>2</v>
      </c>
      <c r="H13" s="14">
        <v>2</v>
      </c>
      <c r="I13" s="14">
        <v>1</v>
      </c>
      <c r="J13" s="14">
        <v>1</v>
      </c>
      <c r="K13" s="14">
        <v>0</v>
      </c>
      <c r="L13" s="14">
        <v>0</v>
      </c>
    </row>
    <row r="14" spans="1:12" ht="51">
      <c r="A14" s="13" t="s">
        <v>1053</v>
      </c>
      <c r="B14" s="14">
        <v>63.34</v>
      </c>
      <c r="C14" s="14" t="s">
        <v>570</v>
      </c>
      <c r="D14" s="55">
        <f>B14/2</f>
        <v>31.67</v>
      </c>
      <c r="E14" s="13" t="s">
        <v>857</v>
      </c>
      <c r="F14" s="13" t="s">
        <v>1089</v>
      </c>
      <c r="G14" s="14">
        <v>2</v>
      </c>
      <c r="H14" s="14">
        <v>2</v>
      </c>
      <c r="I14" s="14">
        <v>1</v>
      </c>
      <c r="J14" s="14">
        <v>1</v>
      </c>
      <c r="K14" s="14">
        <v>0</v>
      </c>
      <c r="L14" s="14">
        <v>0</v>
      </c>
    </row>
    <row r="15" spans="1:12" ht="51">
      <c r="A15" s="13" t="s">
        <v>376</v>
      </c>
      <c r="B15" s="14">
        <v>44.79</v>
      </c>
      <c r="C15" s="14" t="s">
        <v>1041</v>
      </c>
      <c r="D15" s="54">
        <f>B15</f>
        <v>44.79</v>
      </c>
      <c r="E15" s="13" t="s">
        <v>857</v>
      </c>
      <c r="F15" s="13" t="s">
        <v>1089</v>
      </c>
      <c r="G15" s="14">
        <v>2</v>
      </c>
      <c r="H15" s="14">
        <v>1</v>
      </c>
      <c r="I15" s="14">
        <v>0.5</v>
      </c>
      <c r="J15" s="14">
        <v>2</v>
      </c>
      <c r="K15" s="14">
        <v>0</v>
      </c>
      <c r="L15" s="14">
        <v>0</v>
      </c>
    </row>
    <row r="16" spans="1:12" ht="51">
      <c r="A16" s="13" t="s">
        <v>420</v>
      </c>
      <c r="B16" s="14">
        <v>30</v>
      </c>
      <c r="C16" s="14" t="s">
        <v>332</v>
      </c>
      <c r="D16" s="55">
        <f>B16/2</f>
        <v>15</v>
      </c>
      <c r="E16" s="13" t="s">
        <v>857</v>
      </c>
      <c r="F16" s="13" t="s">
        <v>1089</v>
      </c>
      <c r="G16" s="14">
        <v>2</v>
      </c>
      <c r="H16" s="14">
        <v>2</v>
      </c>
      <c r="I16" s="14">
        <v>1</v>
      </c>
      <c r="J16" s="14">
        <v>1</v>
      </c>
      <c r="K16" s="14">
        <v>0</v>
      </c>
      <c r="L16" s="14">
        <v>0</v>
      </c>
    </row>
    <row r="17" spans="1:12" ht="51">
      <c r="A17" s="13" t="s">
        <v>420</v>
      </c>
      <c r="B17" s="14">
        <v>30</v>
      </c>
      <c r="C17" s="14" t="s">
        <v>911</v>
      </c>
      <c r="D17" s="55">
        <f>B17/2</f>
        <v>15</v>
      </c>
      <c r="E17" s="13" t="s">
        <v>857</v>
      </c>
      <c r="F17" s="13" t="s">
        <v>1089</v>
      </c>
      <c r="G17" s="14">
        <v>2</v>
      </c>
      <c r="H17" s="14">
        <v>2</v>
      </c>
      <c r="I17" s="14">
        <v>1</v>
      </c>
      <c r="J17" s="14">
        <v>1</v>
      </c>
      <c r="K17" s="14">
        <v>0</v>
      </c>
      <c r="L17" s="14">
        <v>0</v>
      </c>
    </row>
    <row r="18" spans="1:12" ht="51">
      <c r="A18" s="13" t="s">
        <v>421</v>
      </c>
      <c r="B18" s="14">
        <v>14.14</v>
      </c>
      <c r="C18" s="14" t="s">
        <v>1028</v>
      </c>
      <c r="D18" s="54">
        <f>B18</f>
        <v>14.14</v>
      </c>
      <c r="E18" s="13" t="s">
        <v>857</v>
      </c>
      <c r="F18" s="13" t="s">
        <v>1089</v>
      </c>
      <c r="G18" s="14">
        <v>3</v>
      </c>
      <c r="H18" s="14">
        <v>1</v>
      </c>
      <c r="I18" s="14">
        <v>0.333</v>
      </c>
      <c r="J18" s="14">
        <v>2</v>
      </c>
      <c r="K18" s="14">
        <v>0</v>
      </c>
      <c r="L18" s="14">
        <v>0</v>
      </c>
    </row>
    <row r="19" spans="1:12" ht="51">
      <c r="A19" s="13" t="s">
        <v>459</v>
      </c>
      <c r="B19" s="14">
        <v>21.21</v>
      </c>
      <c r="C19" s="14" t="s">
        <v>1028</v>
      </c>
      <c r="D19" s="54">
        <f>B19</f>
        <v>21.21</v>
      </c>
      <c r="E19" s="13" t="s">
        <v>857</v>
      </c>
      <c r="F19" s="13" t="s">
        <v>1089</v>
      </c>
      <c r="G19" s="14">
        <v>2</v>
      </c>
      <c r="H19" s="14">
        <v>1</v>
      </c>
      <c r="I19" s="14">
        <v>0.5</v>
      </c>
      <c r="J19" s="14">
        <v>2</v>
      </c>
      <c r="K19" s="14">
        <v>0</v>
      </c>
      <c r="L19" s="14">
        <v>0</v>
      </c>
    </row>
    <row r="20" spans="1:12" ht="51">
      <c r="A20" s="13" t="s">
        <v>1151</v>
      </c>
      <c r="B20" s="14">
        <v>28.28</v>
      </c>
      <c r="C20" s="14" t="s">
        <v>1045</v>
      </c>
      <c r="D20" s="55">
        <f>B20/2</f>
        <v>14.14</v>
      </c>
      <c r="E20" s="13" t="s">
        <v>857</v>
      </c>
      <c r="F20" s="13" t="s">
        <v>1089</v>
      </c>
      <c r="G20" s="14">
        <v>3</v>
      </c>
      <c r="H20" s="14">
        <v>2</v>
      </c>
      <c r="I20" s="14">
        <v>0.667</v>
      </c>
      <c r="J20" s="14">
        <v>2</v>
      </c>
      <c r="K20" s="14">
        <v>0</v>
      </c>
      <c r="L20" s="14">
        <v>0</v>
      </c>
    </row>
    <row r="21" spans="1:12" ht="51">
      <c r="A21" s="13" t="s">
        <v>1151</v>
      </c>
      <c r="B21" s="14">
        <v>28.28</v>
      </c>
      <c r="C21" s="14" t="s">
        <v>334</v>
      </c>
      <c r="D21" s="55">
        <f>B21/2</f>
        <v>14.14</v>
      </c>
      <c r="E21" s="13" t="s">
        <v>857</v>
      </c>
      <c r="F21" s="13" t="s">
        <v>1089</v>
      </c>
      <c r="G21" s="14">
        <v>3</v>
      </c>
      <c r="H21" s="14">
        <v>2</v>
      </c>
      <c r="I21" s="14">
        <v>0.667</v>
      </c>
      <c r="J21" s="14">
        <v>2</v>
      </c>
      <c r="K21" s="14">
        <v>0</v>
      </c>
      <c r="L21" s="14">
        <v>0</v>
      </c>
    </row>
    <row r="22" spans="1:12" ht="51">
      <c r="A22" s="13" t="s">
        <v>1152</v>
      </c>
      <c r="B22" s="14">
        <v>30</v>
      </c>
      <c r="C22" s="14" t="s">
        <v>329</v>
      </c>
      <c r="D22" s="54">
        <f>B22</f>
        <v>30</v>
      </c>
      <c r="E22" s="13" t="s">
        <v>857</v>
      </c>
      <c r="F22" s="13" t="s">
        <v>1089</v>
      </c>
      <c r="G22" s="14">
        <v>1</v>
      </c>
      <c r="H22" s="14">
        <v>1</v>
      </c>
      <c r="I22" s="14">
        <v>1</v>
      </c>
      <c r="J22" s="14">
        <v>1</v>
      </c>
      <c r="K22" s="14">
        <v>0</v>
      </c>
      <c r="L22" s="14">
        <v>0</v>
      </c>
    </row>
    <row r="23" spans="1:12" ht="51">
      <c r="A23" s="13" t="s">
        <v>1158</v>
      </c>
      <c r="B23" s="14">
        <v>38.44</v>
      </c>
      <c r="C23" s="14" t="s">
        <v>1071</v>
      </c>
      <c r="D23" s="54">
        <f aca="true" t="shared" si="0" ref="D23:D28">B23/2</f>
        <v>19.22</v>
      </c>
      <c r="E23" s="13" t="s">
        <v>857</v>
      </c>
      <c r="F23" s="13" t="s">
        <v>1089</v>
      </c>
      <c r="G23" s="14">
        <v>2</v>
      </c>
      <c r="H23" s="14">
        <v>2</v>
      </c>
      <c r="I23" s="14">
        <v>1</v>
      </c>
      <c r="J23" s="14">
        <v>1</v>
      </c>
      <c r="K23" s="14">
        <v>0</v>
      </c>
      <c r="L23" s="14">
        <v>0</v>
      </c>
    </row>
    <row r="24" spans="1:12" ht="51">
      <c r="A24" s="13" t="s">
        <v>1158</v>
      </c>
      <c r="B24" s="14">
        <v>38.44</v>
      </c>
      <c r="C24" s="14" t="s">
        <v>337</v>
      </c>
      <c r="D24" s="54">
        <f t="shared" si="0"/>
        <v>19.22</v>
      </c>
      <c r="E24" s="13" t="s">
        <v>857</v>
      </c>
      <c r="F24" s="13" t="s">
        <v>1089</v>
      </c>
      <c r="G24" s="14">
        <v>2</v>
      </c>
      <c r="H24" s="14">
        <v>2</v>
      </c>
      <c r="I24" s="14">
        <v>1</v>
      </c>
      <c r="J24" s="14">
        <v>1</v>
      </c>
      <c r="K24" s="14">
        <v>0</v>
      </c>
      <c r="L24" s="14">
        <v>0</v>
      </c>
    </row>
    <row r="25" spans="1:12" ht="51">
      <c r="A25" s="13" t="s">
        <v>429</v>
      </c>
      <c r="B25" s="14">
        <v>38.44</v>
      </c>
      <c r="C25" s="14" t="s">
        <v>1035</v>
      </c>
      <c r="D25" s="54">
        <f t="shared" si="0"/>
        <v>19.22</v>
      </c>
      <c r="E25" s="13" t="s">
        <v>857</v>
      </c>
      <c r="F25" s="13" t="s">
        <v>1089</v>
      </c>
      <c r="G25" s="14">
        <v>2</v>
      </c>
      <c r="H25" s="14">
        <v>2</v>
      </c>
      <c r="I25" s="14">
        <v>1</v>
      </c>
      <c r="J25" s="14">
        <v>1</v>
      </c>
      <c r="K25" s="14">
        <v>0</v>
      </c>
      <c r="L25" s="14">
        <v>0</v>
      </c>
    </row>
    <row r="26" spans="1:12" ht="51">
      <c r="A26" s="13" t="s">
        <v>429</v>
      </c>
      <c r="B26" s="14">
        <v>38.44</v>
      </c>
      <c r="C26" s="14" t="s">
        <v>912</v>
      </c>
      <c r="D26" s="54">
        <f t="shared" si="0"/>
        <v>19.22</v>
      </c>
      <c r="E26" s="13" t="s">
        <v>857</v>
      </c>
      <c r="F26" s="13" t="s">
        <v>1089</v>
      </c>
      <c r="G26" s="14">
        <v>2</v>
      </c>
      <c r="H26" s="14">
        <v>2</v>
      </c>
      <c r="I26" s="14">
        <v>1</v>
      </c>
      <c r="J26" s="14">
        <v>1</v>
      </c>
      <c r="K26" s="14">
        <v>0</v>
      </c>
      <c r="L26" s="14">
        <v>0</v>
      </c>
    </row>
    <row r="27" spans="1:12" ht="51">
      <c r="A27" s="13" t="s">
        <v>430</v>
      </c>
      <c r="B27" s="14">
        <v>38.44</v>
      </c>
      <c r="C27" s="14" t="s">
        <v>962</v>
      </c>
      <c r="D27" s="54">
        <f t="shared" si="0"/>
        <v>19.22</v>
      </c>
      <c r="E27" s="13" t="s">
        <v>857</v>
      </c>
      <c r="F27" s="13" t="s">
        <v>1089</v>
      </c>
      <c r="G27" s="14">
        <v>2</v>
      </c>
      <c r="H27" s="14">
        <v>2</v>
      </c>
      <c r="I27" s="14">
        <v>1</v>
      </c>
      <c r="J27" s="14">
        <v>1</v>
      </c>
      <c r="K27" s="14">
        <v>0</v>
      </c>
      <c r="L27" s="14">
        <v>0</v>
      </c>
    </row>
    <row r="28" spans="1:12" ht="51">
      <c r="A28" s="13" t="s">
        <v>430</v>
      </c>
      <c r="B28" s="14">
        <v>38.44</v>
      </c>
      <c r="C28" s="14" t="s">
        <v>963</v>
      </c>
      <c r="D28" s="54">
        <f t="shared" si="0"/>
        <v>19.22</v>
      </c>
      <c r="E28" s="13" t="s">
        <v>857</v>
      </c>
      <c r="F28" s="13" t="s">
        <v>1089</v>
      </c>
      <c r="G28" s="14">
        <v>2</v>
      </c>
      <c r="H28" s="14">
        <v>2</v>
      </c>
      <c r="I28" s="14">
        <v>1</v>
      </c>
      <c r="J28" s="14">
        <v>1</v>
      </c>
      <c r="K28" s="14">
        <v>0</v>
      </c>
      <c r="L28" s="14">
        <v>0</v>
      </c>
    </row>
    <row r="29" spans="1:12" ht="51">
      <c r="A29" s="13" t="s">
        <v>785</v>
      </c>
      <c r="B29" s="14">
        <v>38.44</v>
      </c>
      <c r="C29" s="14" t="s">
        <v>913</v>
      </c>
      <c r="D29" s="54">
        <f>B29</f>
        <v>38.44</v>
      </c>
      <c r="E29" s="13" t="s">
        <v>857</v>
      </c>
      <c r="F29" s="13" t="s">
        <v>1089</v>
      </c>
      <c r="G29" s="14">
        <v>1</v>
      </c>
      <c r="H29" s="14">
        <v>1</v>
      </c>
      <c r="I29" s="14">
        <v>1</v>
      </c>
      <c r="J29" s="14">
        <v>1</v>
      </c>
      <c r="K29" s="14">
        <v>0</v>
      </c>
      <c r="L29" s="14">
        <v>0</v>
      </c>
    </row>
    <row r="30" spans="1:12" ht="51">
      <c r="A30" s="13" t="s">
        <v>786</v>
      </c>
      <c r="B30" s="14">
        <v>38.44</v>
      </c>
      <c r="C30" s="14" t="s">
        <v>576</v>
      </c>
      <c r="D30" s="54">
        <f>B30</f>
        <v>38.44</v>
      </c>
      <c r="E30" s="13" t="s">
        <v>857</v>
      </c>
      <c r="F30" s="13" t="s">
        <v>1089</v>
      </c>
      <c r="G30" s="14">
        <v>1</v>
      </c>
      <c r="H30" s="14">
        <v>1</v>
      </c>
      <c r="I30" s="14">
        <v>1</v>
      </c>
      <c r="J30" s="14">
        <v>1</v>
      </c>
      <c r="K30" s="14">
        <v>0</v>
      </c>
      <c r="L30" s="14">
        <v>0</v>
      </c>
    </row>
    <row r="31" spans="1:12" ht="51">
      <c r="A31" s="13" t="s">
        <v>787</v>
      </c>
      <c r="B31" s="14">
        <v>38.44</v>
      </c>
      <c r="C31" s="14" t="s">
        <v>573</v>
      </c>
      <c r="D31" s="54">
        <f>B31</f>
        <v>38.44</v>
      </c>
      <c r="E31" s="13" t="s">
        <v>857</v>
      </c>
      <c r="F31" s="13" t="s">
        <v>1089</v>
      </c>
      <c r="G31" s="14">
        <v>1</v>
      </c>
      <c r="H31" s="14">
        <v>1</v>
      </c>
      <c r="I31" s="14">
        <v>1</v>
      </c>
      <c r="J31" s="14">
        <v>1</v>
      </c>
      <c r="K31" s="14">
        <v>0</v>
      </c>
      <c r="L31" s="14">
        <v>0</v>
      </c>
    </row>
    <row r="32" spans="1:12" ht="51">
      <c r="A32" s="13" t="s">
        <v>1229</v>
      </c>
      <c r="B32" s="14">
        <v>38.44</v>
      </c>
      <c r="C32" s="14" t="s">
        <v>914</v>
      </c>
      <c r="D32" s="55">
        <f>B32/2</f>
        <v>19.22</v>
      </c>
      <c r="E32" s="13" t="s">
        <v>857</v>
      </c>
      <c r="F32" s="13" t="s">
        <v>1089</v>
      </c>
      <c r="G32" s="14">
        <v>2</v>
      </c>
      <c r="H32" s="14">
        <v>2</v>
      </c>
      <c r="I32" s="14">
        <v>1</v>
      </c>
      <c r="J32" s="14">
        <v>1</v>
      </c>
      <c r="K32" s="14">
        <v>0</v>
      </c>
      <c r="L32" s="14">
        <v>0</v>
      </c>
    </row>
    <row r="33" spans="1:12" ht="51">
      <c r="A33" s="13" t="s">
        <v>1229</v>
      </c>
      <c r="B33" s="14">
        <v>38.44</v>
      </c>
      <c r="C33" s="14" t="s">
        <v>915</v>
      </c>
      <c r="D33" s="55">
        <f>B33/2</f>
        <v>19.22</v>
      </c>
      <c r="E33" s="13" t="s">
        <v>857</v>
      </c>
      <c r="F33" s="13" t="s">
        <v>1089</v>
      </c>
      <c r="G33" s="14">
        <v>2</v>
      </c>
      <c r="H33" s="14">
        <v>2</v>
      </c>
      <c r="I33" s="14">
        <v>1</v>
      </c>
      <c r="J33" s="14">
        <v>1</v>
      </c>
      <c r="K33" s="14">
        <v>0</v>
      </c>
      <c r="L33" s="14">
        <v>0</v>
      </c>
    </row>
    <row r="34" spans="1:12" ht="51">
      <c r="A34" s="13" t="s">
        <v>848</v>
      </c>
      <c r="B34" s="14">
        <v>38.44</v>
      </c>
      <c r="C34" s="14" t="s">
        <v>1041</v>
      </c>
      <c r="D34" s="54">
        <f>B34</f>
        <v>38.44</v>
      </c>
      <c r="E34" s="13" t="s">
        <v>857</v>
      </c>
      <c r="F34" s="13" t="s">
        <v>1089</v>
      </c>
      <c r="G34" s="14">
        <v>1</v>
      </c>
      <c r="H34" s="14">
        <v>1</v>
      </c>
      <c r="I34" s="14">
        <v>1</v>
      </c>
      <c r="J34" s="14">
        <v>1</v>
      </c>
      <c r="K34" s="14">
        <v>0</v>
      </c>
      <c r="L34" s="14">
        <v>0</v>
      </c>
    </row>
    <row r="35" spans="1:12" ht="51">
      <c r="A35" s="13" t="s">
        <v>849</v>
      </c>
      <c r="B35" s="14">
        <v>18.12</v>
      </c>
      <c r="C35" s="14" t="s">
        <v>1065</v>
      </c>
      <c r="D35" s="55">
        <f>B35</f>
        <v>18.12</v>
      </c>
      <c r="E35" s="13" t="s">
        <v>857</v>
      </c>
      <c r="F35" s="13" t="s">
        <v>1089</v>
      </c>
      <c r="G35" s="14">
        <v>3</v>
      </c>
      <c r="H35" s="14">
        <v>1</v>
      </c>
      <c r="I35" s="14">
        <v>0.333</v>
      </c>
      <c r="J35" s="14">
        <v>2</v>
      </c>
      <c r="K35" s="14">
        <v>0</v>
      </c>
      <c r="L35" s="14">
        <v>0</v>
      </c>
    </row>
    <row r="36" spans="1:12" ht="51">
      <c r="A36" s="13" t="s">
        <v>442</v>
      </c>
      <c r="B36" s="14">
        <v>69.71</v>
      </c>
      <c r="C36" s="14" t="s">
        <v>1028</v>
      </c>
      <c r="D36" s="54">
        <f>B36</f>
        <v>69.71</v>
      </c>
      <c r="E36" s="13" t="s">
        <v>857</v>
      </c>
      <c r="F36" s="13" t="s">
        <v>1089</v>
      </c>
      <c r="G36" s="14">
        <v>1</v>
      </c>
      <c r="H36" s="14">
        <v>1</v>
      </c>
      <c r="I36" s="14">
        <v>1</v>
      </c>
      <c r="J36" s="14">
        <v>1</v>
      </c>
      <c r="K36" s="14">
        <v>0</v>
      </c>
      <c r="L36" s="14">
        <v>0</v>
      </c>
    </row>
    <row r="37" spans="1:12" ht="51">
      <c r="A37" s="13" t="s">
        <v>443</v>
      </c>
      <c r="B37" s="14">
        <v>51.68</v>
      </c>
      <c r="C37" s="14" t="s">
        <v>916</v>
      </c>
      <c r="D37" s="55">
        <f>B37/2</f>
        <v>25.84</v>
      </c>
      <c r="E37" s="13" t="s">
        <v>857</v>
      </c>
      <c r="F37" s="13" t="s">
        <v>1089</v>
      </c>
      <c r="G37" s="14">
        <v>2</v>
      </c>
      <c r="H37" s="14">
        <v>2</v>
      </c>
      <c r="I37" s="14">
        <v>1</v>
      </c>
      <c r="J37" s="14">
        <v>1</v>
      </c>
      <c r="K37" s="14">
        <v>0</v>
      </c>
      <c r="L37" s="14">
        <v>0</v>
      </c>
    </row>
    <row r="38" spans="1:12" ht="51">
      <c r="A38" s="13" t="s">
        <v>443</v>
      </c>
      <c r="B38" s="14">
        <v>51.68</v>
      </c>
      <c r="C38" s="14" t="s">
        <v>1055</v>
      </c>
      <c r="D38" s="55">
        <f>B38/2</f>
        <v>25.84</v>
      </c>
      <c r="E38" s="13" t="s">
        <v>857</v>
      </c>
      <c r="F38" s="13" t="s">
        <v>1089</v>
      </c>
      <c r="G38" s="14">
        <v>2</v>
      </c>
      <c r="H38" s="14">
        <v>2</v>
      </c>
      <c r="I38" s="14">
        <v>1</v>
      </c>
      <c r="J38" s="14">
        <v>1</v>
      </c>
      <c r="K38" s="14">
        <v>0</v>
      </c>
      <c r="L38" s="14">
        <v>0</v>
      </c>
    </row>
    <row r="39" spans="1:12" ht="51">
      <c r="A39" s="13" t="s">
        <v>62</v>
      </c>
      <c r="B39" s="14">
        <v>51.68</v>
      </c>
      <c r="C39" s="14" t="s">
        <v>913</v>
      </c>
      <c r="D39" s="54">
        <f>B39</f>
        <v>51.68</v>
      </c>
      <c r="E39" s="13" t="s">
        <v>857</v>
      </c>
      <c r="F39" s="13" t="s">
        <v>1089</v>
      </c>
      <c r="G39" s="14">
        <v>1</v>
      </c>
      <c r="H39" s="14">
        <v>1</v>
      </c>
      <c r="I39" s="14">
        <v>1</v>
      </c>
      <c r="J39" s="14">
        <v>1</v>
      </c>
      <c r="K39" s="14">
        <v>0</v>
      </c>
      <c r="L39" s="14">
        <v>0</v>
      </c>
    </row>
    <row r="40" spans="1:12" ht="51">
      <c r="A40" s="13" t="s">
        <v>63</v>
      </c>
      <c r="B40" s="14">
        <v>51.68</v>
      </c>
      <c r="C40" s="14" t="s">
        <v>329</v>
      </c>
      <c r="D40" s="54">
        <f>B40</f>
        <v>51.68</v>
      </c>
      <c r="E40" s="13" t="s">
        <v>857</v>
      </c>
      <c r="F40" s="13" t="s">
        <v>1089</v>
      </c>
      <c r="G40" s="14">
        <v>1</v>
      </c>
      <c r="H40" s="14">
        <v>1</v>
      </c>
      <c r="I40" s="14">
        <v>1</v>
      </c>
      <c r="J40" s="14">
        <v>1</v>
      </c>
      <c r="K40" s="14">
        <v>0</v>
      </c>
      <c r="L40" s="14">
        <v>0</v>
      </c>
    </row>
    <row r="41" spans="1:12" ht="51">
      <c r="A41" s="13" t="s">
        <v>64</v>
      </c>
      <c r="B41" s="14">
        <v>65.39</v>
      </c>
      <c r="C41" s="14" t="s">
        <v>565</v>
      </c>
      <c r="D41" s="55">
        <f>B41/2</f>
        <v>32.695</v>
      </c>
      <c r="E41" s="13" t="s">
        <v>857</v>
      </c>
      <c r="F41" s="13" t="s">
        <v>1089</v>
      </c>
      <c r="G41" s="14">
        <v>2</v>
      </c>
      <c r="H41" s="14">
        <v>2</v>
      </c>
      <c r="I41" s="14">
        <v>1</v>
      </c>
      <c r="J41" s="14">
        <v>1</v>
      </c>
      <c r="K41" s="14">
        <v>0</v>
      </c>
      <c r="L41" s="14">
        <v>0</v>
      </c>
    </row>
    <row r="42" spans="1:12" ht="51">
      <c r="A42" s="13" t="s">
        <v>64</v>
      </c>
      <c r="B42" s="14">
        <v>65.39</v>
      </c>
      <c r="C42" s="14" t="s">
        <v>1060</v>
      </c>
      <c r="D42" s="55">
        <f>B42/2</f>
        <v>32.695</v>
      </c>
      <c r="E42" s="13" t="s">
        <v>857</v>
      </c>
      <c r="F42" s="13" t="s">
        <v>1089</v>
      </c>
      <c r="G42" s="14">
        <v>2</v>
      </c>
      <c r="H42" s="14">
        <v>2</v>
      </c>
      <c r="I42" s="14">
        <v>1</v>
      </c>
      <c r="J42" s="14">
        <v>1</v>
      </c>
      <c r="K42" s="14">
        <v>0</v>
      </c>
      <c r="L42" s="14">
        <v>0</v>
      </c>
    </row>
    <row r="43" spans="1:12" ht="63.75">
      <c r="A43" s="13" t="s">
        <v>694</v>
      </c>
      <c r="B43" s="14">
        <v>65.92</v>
      </c>
      <c r="C43" s="14" t="s">
        <v>1042</v>
      </c>
      <c r="D43" s="54">
        <f>B43</f>
        <v>65.92</v>
      </c>
      <c r="E43" s="13" t="s">
        <v>857</v>
      </c>
      <c r="F43" s="13" t="s">
        <v>1089</v>
      </c>
      <c r="G43" s="14">
        <v>1</v>
      </c>
      <c r="H43" s="14">
        <v>1</v>
      </c>
      <c r="I43" s="14">
        <v>1</v>
      </c>
      <c r="J43" s="14">
        <v>1</v>
      </c>
      <c r="K43" s="14">
        <v>0</v>
      </c>
      <c r="L43" s="14">
        <v>0</v>
      </c>
    </row>
    <row r="44" spans="1:12" ht="51">
      <c r="A44" s="13" t="s">
        <v>695</v>
      </c>
      <c r="B44" s="14">
        <v>36.07</v>
      </c>
      <c r="C44" s="14" t="s">
        <v>1056</v>
      </c>
      <c r="D44" s="55">
        <f>B44/2</f>
        <v>18.035</v>
      </c>
      <c r="E44" s="13" t="s">
        <v>857</v>
      </c>
      <c r="F44" s="13" t="s">
        <v>1089</v>
      </c>
      <c r="G44" s="14">
        <v>2</v>
      </c>
      <c r="H44" s="14">
        <v>2</v>
      </c>
      <c r="I44" s="14">
        <v>1</v>
      </c>
      <c r="J44" s="14">
        <v>1</v>
      </c>
      <c r="K44" s="14">
        <v>0</v>
      </c>
      <c r="L44" s="14">
        <v>0</v>
      </c>
    </row>
    <row r="45" spans="1:12" ht="51">
      <c r="A45" s="13" t="s">
        <v>695</v>
      </c>
      <c r="B45" s="14">
        <v>36.07</v>
      </c>
      <c r="C45" s="14" t="s">
        <v>562</v>
      </c>
      <c r="D45" s="55">
        <f>B45/2</f>
        <v>18.035</v>
      </c>
      <c r="E45" s="13" t="s">
        <v>857</v>
      </c>
      <c r="F45" s="13" t="s">
        <v>1089</v>
      </c>
      <c r="G45" s="14">
        <v>2</v>
      </c>
      <c r="H45" s="14">
        <v>2</v>
      </c>
      <c r="I45" s="14">
        <v>1</v>
      </c>
      <c r="J45" s="14">
        <v>1</v>
      </c>
      <c r="K45" s="14">
        <v>0</v>
      </c>
      <c r="L45" s="14">
        <v>0</v>
      </c>
    </row>
    <row r="46" spans="1:12" ht="51">
      <c r="A46" s="13" t="s">
        <v>1216</v>
      </c>
      <c r="B46" s="14">
        <v>14.06</v>
      </c>
      <c r="C46" s="14" t="s">
        <v>1032</v>
      </c>
      <c r="D46" s="55">
        <f>B46</f>
        <v>14.06</v>
      </c>
      <c r="E46" s="13" t="s">
        <v>857</v>
      </c>
      <c r="F46" s="13" t="s">
        <v>1089</v>
      </c>
      <c r="G46" s="14">
        <v>4</v>
      </c>
      <c r="H46" s="14">
        <v>0.5</v>
      </c>
      <c r="I46" s="14">
        <v>0.125</v>
      </c>
      <c r="J46" s="14">
        <v>3</v>
      </c>
      <c r="K46" s="14">
        <v>0</v>
      </c>
      <c r="L46" s="14">
        <v>0</v>
      </c>
    </row>
    <row r="47" spans="1:12" ht="51">
      <c r="A47" s="13" t="s">
        <v>603</v>
      </c>
      <c r="B47" s="14">
        <v>18.75</v>
      </c>
      <c r="C47" s="14" t="s">
        <v>1032</v>
      </c>
      <c r="D47" s="55">
        <f>B47</f>
        <v>18.75</v>
      </c>
      <c r="E47" s="13" t="s">
        <v>857</v>
      </c>
      <c r="F47" s="13" t="s">
        <v>1089</v>
      </c>
      <c r="G47" s="14">
        <v>3</v>
      </c>
      <c r="H47" s="14">
        <v>0.5</v>
      </c>
      <c r="I47" s="14">
        <v>0.167</v>
      </c>
      <c r="J47" s="14">
        <v>3</v>
      </c>
      <c r="K47" s="14">
        <v>0</v>
      </c>
      <c r="L47" s="14">
        <v>0</v>
      </c>
    </row>
    <row r="48" spans="1:12" ht="51">
      <c r="A48" s="13" t="s">
        <v>604</v>
      </c>
      <c r="B48" s="14">
        <v>31.1</v>
      </c>
      <c r="C48" s="46" t="s">
        <v>965</v>
      </c>
      <c r="D48" s="54">
        <f>B48</f>
        <v>31.1</v>
      </c>
      <c r="E48" s="13" t="s">
        <v>857</v>
      </c>
      <c r="F48" s="13" t="s">
        <v>1089</v>
      </c>
      <c r="G48" s="14">
        <v>3</v>
      </c>
      <c r="H48" s="14">
        <v>1</v>
      </c>
      <c r="I48" s="14">
        <v>0.333</v>
      </c>
      <c r="J48" s="14">
        <v>3</v>
      </c>
      <c r="K48" s="14">
        <v>0</v>
      </c>
      <c r="L48" s="14">
        <v>0</v>
      </c>
    </row>
    <row r="49" spans="1:12" ht="51">
      <c r="A49" s="13" t="s">
        <v>633</v>
      </c>
      <c r="B49" s="14">
        <v>6</v>
      </c>
      <c r="C49" s="14" t="s">
        <v>573</v>
      </c>
      <c r="D49" s="54">
        <f>B49</f>
        <v>6</v>
      </c>
      <c r="E49" s="13" t="s">
        <v>634</v>
      </c>
      <c r="F49" s="13" t="s">
        <v>1089</v>
      </c>
      <c r="G49" s="14">
        <v>1</v>
      </c>
      <c r="H49" s="14">
        <v>1</v>
      </c>
      <c r="I49" s="14">
        <v>1</v>
      </c>
      <c r="J49" s="14">
        <v>0</v>
      </c>
      <c r="K49" s="14">
        <v>0</v>
      </c>
      <c r="L49" s="14">
        <v>0</v>
      </c>
    </row>
    <row r="50" spans="1:12" ht="51">
      <c r="A50" s="13" t="s">
        <v>1100</v>
      </c>
      <c r="B50" s="14">
        <v>6</v>
      </c>
      <c r="C50" s="14" t="s">
        <v>327</v>
      </c>
      <c r="D50" s="55">
        <f>B50/3</f>
        <v>2</v>
      </c>
      <c r="E50" s="13" t="s">
        <v>634</v>
      </c>
      <c r="F50" s="13" t="s">
        <v>1089</v>
      </c>
      <c r="G50" s="14">
        <v>3</v>
      </c>
      <c r="H50" s="14">
        <v>3</v>
      </c>
      <c r="I50" s="14">
        <v>1</v>
      </c>
      <c r="J50" s="14">
        <v>0</v>
      </c>
      <c r="K50" s="14">
        <v>0</v>
      </c>
      <c r="L50" s="14">
        <v>0</v>
      </c>
    </row>
    <row r="51" spans="1:12" ht="51">
      <c r="A51" s="13" t="s">
        <v>1100</v>
      </c>
      <c r="B51" s="14">
        <v>6</v>
      </c>
      <c r="C51" s="14" t="s">
        <v>328</v>
      </c>
      <c r="D51" s="55">
        <f>B51/3</f>
        <v>2</v>
      </c>
      <c r="E51" s="13" t="s">
        <v>634</v>
      </c>
      <c r="F51" s="13" t="s">
        <v>1089</v>
      </c>
      <c r="G51" s="14">
        <v>3</v>
      </c>
      <c r="H51" s="14">
        <v>3</v>
      </c>
      <c r="I51" s="14">
        <v>1</v>
      </c>
      <c r="J51" s="14">
        <v>0</v>
      </c>
      <c r="K51" s="14">
        <v>0</v>
      </c>
      <c r="L51" s="14">
        <v>0</v>
      </c>
    </row>
    <row r="52" spans="1:12" ht="51">
      <c r="A52" s="13" t="s">
        <v>1100</v>
      </c>
      <c r="B52" s="14">
        <v>6</v>
      </c>
      <c r="C52" s="14" t="s">
        <v>373</v>
      </c>
      <c r="D52" s="55">
        <f>B52/3</f>
        <v>2</v>
      </c>
      <c r="E52" s="13" t="s">
        <v>634</v>
      </c>
      <c r="F52" s="13" t="s">
        <v>1089</v>
      </c>
      <c r="G52" s="14">
        <v>3</v>
      </c>
      <c r="H52" s="14">
        <v>3</v>
      </c>
      <c r="I52" s="14">
        <v>1</v>
      </c>
      <c r="J52" s="14">
        <v>0</v>
      </c>
      <c r="K52" s="14">
        <v>0</v>
      </c>
      <c r="L52" s="14">
        <v>0</v>
      </c>
    </row>
    <row r="53" spans="1:12" ht="51">
      <c r="A53" s="13" t="s">
        <v>1101</v>
      </c>
      <c r="B53" s="14">
        <v>2</v>
      </c>
      <c r="C53" s="14" t="s">
        <v>965</v>
      </c>
      <c r="D53" s="54">
        <f>B53</f>
        <v>2</v>
      </c>
      <c r="E53" s="13" t="s">
        <v>634</v>
      </c>
      <c r="F53" s="13" t="s">
        <v>1089</v>
      </c>
      <c r="G53" s="14">
        <v>3</v>
      </c>
      <c r="H53" s="14">
        <v>1</v>
      </c>
      <c r="I53" s="14">
        <v>0.333</v>
      </c>
      <c r="J53" s="14">
        <v>0</v>
      </c>
      <c r="K53" s="14">
        <v>0</v>
      </c>
      <c r="L53" s="14">
        <v>0</v>
      </c>
    </row>
    <row r="54" spans="1:12" ht="51">
      <c r="A54" s="13" t="s">
        <v>611</v>
      </c>
      <c r="B54" s="14">
        <v>6</v>
      </c>
      <c r="C54" s="14" t="s">
        <v>1056</v>
      </c>
      <c r="D54" s="54">
        <f>B54</f>
        <v>6</v>
      </c>
      <c r="E54" s="13" t="s">
        <v>634</v>
      </c>
      <c r="F54" s="13" t="s">
        <v>1089</v>
      </c>
      <c r="G54" s="14">
        <v>1</v>
      </c>
      <c r="H54" s="14">
        <v>1</v>
      </c>
      <c r="I54" s="14">
        <v>1</v>
      </c>
      <c r="J54" s="14">
        <v>0</v>
      </c>
      <c r="K54" s="14">
        <v>0</v>
      </c>
      <c r="L54" s="14">
        <v>0</v>
      </c>
    </row>
    <row r="55" spans="1:12" ht="51">
      <c r="A55" s="13" t="s">
        <v>612</v>
      </c>
      <c r="B55" s="14">
        <v>2</v>
      </c>
      <c r="C55" s="47" t="s">
        <v>373</v>
      </c>
      <c r="D55" s="54">
        <f>B55</f>
        <v>2</v>
      </c>
      <c r="E55" s="13" t="s">
        <v>634</v>
      </c>
      <c r="F55" s="13" t="s">
        <v>1089</v>
      </c>
      <c r="G55" s="14">
        <v>3</v>
      </c>
      <c r="H55" s="14">
        <v>1</v>
      </c>
      <c r="I55" s="14">
        <v>0.333</v>
      </c>
      <c r="J55" s="14">
        <v>0</v>
      </c>
      <c r="K55" s="14">
        <v>0</v>
      </c>
      <c r="L55" s="14">
        <v>0</v>
      </c>
    </row>
    <row r="56" spans="1:12" ht="51">
      <c r="A56" s="13" t="s">
        <v>613</v>
      </c>
      <c r="B56" s="14">
        <v>6</v>
      </c>
      <c r="C56" s="14" t="s">
        <v>1079</v>
      </c>
      <c r="D56" s="54">
        <f>B56</f>
        <v>6</v>
      </c>
      <c r="E56" s="13" t="s">
        <v>634</v>
      </c>
      <c r="F56" s="13" t="s">
        <v>1089</v>
      </c>
      <c r="G56" s="14">
        <v>1</v>
      </c>
      <c r="H56" s="14">
        <v>1</v>
      </c>
      <c r="I56" s="14">
        <v>1</v>
      </c>
      <c r="J56" s="14">
        <v>0</v>
      </c>
      <c r="K56" s="14">
        <v>0</v>
      </c>
      <c r="L56" s="14">
        <v>0</v>
      </c>
    </row>
    <row r="57" spans="1:12" ht="51">
      <c r="A57" s="13" t="s">
        <v>265</v>
      </c>
      <c r="B57" s="14">
        <v>4</v>
      </c>
      <c r="C57" s="14" t="s">
        <v>1062</v>
      </c>
      <c r="D57" s="55">
        <v>2</v>
      </c>
      <c r="E57" s="13" t="s">
        <v>634</v>
      </c>
      <c r="F57" s="13" t="s">
        <v>1089</v>
      </c>
      <c r="G57" s="14">
        <v>3</v>
      </c>
      <c r="H57" s="14">
        <v>2</v>
      </c>
      <c r="I57" s="14">
        <v>0.667</v>
      </c>
      <c r="J57" s="14">
        <v>0</v>
      </c>
      <c r="K57" s="14">
        <v>0</v>
      </c>
      <c r="L57" s="14">
        <v>0</v>
      </c>
    </row>
    <row r="58" spans="1:12" ht="51">
      <c r="A58" s="13" t="s">
        <v>265</v>
      </c>
      <c r="B58" s="14">
        <v>4</v>
      </c>
      <c r="C58" s="14" t="s">
        <v>1045</v>
      </c>
      <c r="D58" s="55">
        <v>2</v>
      </c>
      <c r="E58" s="13" t="s">
        <v>634</v>
      </c>
      <c r="F58" s="13" t="s">
        <v>1089</v>
      </c>
      <c r="G58" s="14">
        <v>3</v>
      </c>
      <c r="H58" s="14">
        <v>2</v>
      </c>
      <c r="I58" s="14">
        <v>0.667</v>
      </c>
      <c r="J58" s="14">
        <v>0</v>
      </c>
      <c r="K58" s="14">
        <v>0</v>
      </c>
      <c r="L58" s="14">
        <v>0</v>
      </c>
    </row>
    <row r="59" spans="1:12" ht="51">
      <c r="A59" s="13" t="s">
        <v>382</v>
      </c>
      <c r="B59" s="14">
        <v>3</v>
      </c>
      <c r="C59" s="14" t="s">
        <v>373</v>
      </c>
      <c r="D59" s="57">
        <f>B59</f>
        <v>3</v>
      </c>
      <c r="E59" s="13" t="s">
        <v>634</v>
      </c>
      <c r="F59" s="13" t="s">
        <v>1089</v>
      </c>
      <c r="G59" s="14">
        <v>2</v>
      </c>
      <c r="H59" s="14">
        <v>1</v>
      </c>
      <c r="I59" s="14">
        <v>0.5</v>
      </c>
      <c r="J59" s="14">
        <v>0</v>
      </c>
      <c r="K59" s="14">
        <v>0</v>
      </c>
      <c r="L59" s="14">
        <v>0</v>
      </c>
    </row>
    <row r="60" spans="1:12" ht="51">
      <c r="A60" s="13" t="s">
        <v>378</v>
      </c>
      <c r="B60" s="14">
        <v>6</v>
      </c>
      <c r="C60" s="14" t="s">
        <v>1029</v>
      </c>
      <c r="D60" s="57">
        <f>B60/2</f>
        <v>3</v>
      </c>
      <c r="E60" s="13" t="s">
        <v>634</v>
      </c>
      <c r="F60" s="13" t="s">
        <v>1089</v>
      </c>
      <c r="G60" s="14">
        <v>2</v>
      </c>
      <c r="H60" s="14">
        <v>2</v>
      </c>
      <c r="I60" s="14">
        <v>1</v>
      </c>
      <c r="J60" s="14">
        <v>0</v>
      </c>
      <c r="K60" s="14">
        <v>0</v>
      </c>
      <c r="L60" s="14">
        <v>0</v>
      </c>
    </row>
    <row r="61" spans="1:12" ht="51">
      <c r="A61" s="13" t="s">
        <v>378</v>
      </c>
      <c r="B61" s="14">
        <v>6</v>
      </c>
      <c r="C61" s="14" t="s">
        <v>373</v>
      </c>
      <c r="D61" s="57">
        <f>B61/2</f>
        <v>3</v>
      </c>
      <c r="E61" s="13" t="s">
        <v>634</v>
      </c>
      <c r="F61" s="13" t="s">
        <v>1089</v>
      </c>
      <c r="G61" s="14">
        <v>2</v>
      </c>
      <c r="H61" s="14">
        <v>2</v>
      </c>
      <c r="I61" s="14">
        <v>1</v>
      </c>
      <c r="J61" s="14">
        <v>0</v>
      </c>
      <c r="K61" s="14">
        <v>0</v>
      </c>
      <c r="L61" s="14">
        <v>0</v>
      </c>
    </row>
    <row r="62" spans="1:12" ht="51">
      <c r="A62" s="13" t="s">
        <v>455</v>
      </c>
      <c r="B62" s="14">
        <v>6</v>
      </c>
      <c r="C62" s="14" t="s">
        <v>373</v>
      </c>
      <c r="D62" s="57">
        <f>B62/2</f>
        <v>3</v>
      </c>
      <c r="E62" s="13" t="s">
        <v>634</v>
      </c>
      <c r="F62" s="13" t="s">
        <v>1089</v>
      </c>
      <c r="G62" s="14">
        <v>2</v>
      </c>
      <c r="H62" s="14">
        <v>2</v>
      </c>
      <c r="I62" s="14">
        <v>1</v>
      </c>
      <c r="J62" s="14">
        <v>0</v>
      </c>
      <c r="K62" s="14">
        <v>0</v>
      </c>
      <c r="L62" s="14">
        <v>0</v>
      </c>
    </row>
    <row r="63" spans="1:12" ht="51">
      <c r="A63" s="13" t="s">
        <v>455</v>
      </c>
      <c r="B63" s="14">
        <v>6</v>
      </c>
      <c r="C63" s="14" t="s">
        <v>917</v>
      </c>
      <c r="D63" s="57">
        <f>B63/2</f>
        <v>3</v>
      </c>
      <c r="E63" s="13" t="s">
        <v>634</v>
      </c>
      <c r="F63" s="13" t="s">
        <v>1089</v>
      </c>
      <c r="G63" s="14">
        <v>2</v>
      </c>
      <c r="H63" s="14">
        <v>2</v>
      </c>
      <c r="I63" s="14">
        <v>1</v>
      </c>
      <c r="J63" s="14">
        <v>0</v>
      </c>
      <c r="K63" s="14">
        <v>0</v>
      </c>
      <c r="L63" s="14">
        <v>0</v>
      </c>
    </row>
    <row r="64" spans="1:12" ht="51">
      <c r="A64" s="13" t="s">
        <v>456</v>
      </c>
      <c r="B64" s="14">
        <v>6</v>
      </c>
      <c r="C64" s="14" t="s">
        <v>918</v>
      </c>
      <c r="D64" s="54">
        <f aca="true" t="shared" si="1" ref="D64:D71">B64</f>
        <v>6</v>
      </c>
      <c r="E64" s="13" t="s">
        <v>634</v>
      </c>
      <c r="F64" s="13" t="s">
        <v>1089</v>
      </c>
      <c r="G64" s="14">
        <v>1</v>
      </c>
      <c r="H64" s="14">
        <v>1</v>
      </c>
      <c r="I64" s="14">
        <v>1</v>
      </c>
      <c r="J64" s="14">
        <v>0</v>
      </c>
      <c r="K64" s="14">
        <v>0</v>
      </c>
      <c r="L64" s="14">
        <v>0</v>
      </c>
    </row>
    <row r="65" spans="1:12" ht="51">
      <c r="A65" s="13" t="s">
        <v>457</v>
      </c>
      <c r="B65" s="14">
        <v>1.5</v>
      </c>
      <c r="C65" s="47" t="s">
        <v>1066</v>
      </c>
      <c r="D65" s="54">
        <f t="shared" si="1"/>
        <v>1.5</v>
      </c>
      <c r="E65" s="13" t="s">
        <v>634</v>
      </c>
      <c r="F65" s="13" t="s">
        <v>1089</v>
      </c>
      <c r="G65" s="14">
        <v>4</v>
      </c>
      <c r="H65" s="14">
        <v>1</v>
      </c>
      <c r="I65" s="14">
        <v>0.25</v>
      </c>
      <c r="J65" s="14">
        <v>0</v>
      </c>
      <c r="K65" s="14">
        <v>0</v>
      </c>
      <c r="L65" s="14">
        <v>0</v>
      </c>
    </row>
    <row r="66" spans="1:12" ht="51">
      <c r="A66" s="13" t="s">
        <v>458</v>
      </c>
      <c r="B66" s="14">
        <v>6</v>
      </c>
      <c r="C66" s="14" t="s">
        <v>1033</v>
      </c>
      <c r="D66" s="54">
        <f t="shared" si="1"/>
        <v>6</v>
      </c>
      <c r="E66" s="13" t="s">
        <v>634</v>
      </c>
      <c r="F66" s="13" t="s">
        <v>1089</v>
      </c>
      <c r="G66" s="14">
        <v>1</v>
      </c>
      <c r="H66" s="14">
        <v>1</v>
      </c>
      <c r="I66" s="14">
        <v>1</v>
      </c>
      <c r="J66" s="14">
        <v>0</v>
      </c>
      <c r="K66" s="14">
        <v>0</v>
      </c>
      <c r="L66" s="14">
        <v>0</v>
      </c>
    </row>
    <row r="67" spans="1:12" ht="51">
      <c r="A67" s="13" t="s">
        <v>684</v>
      </c>
      <c r="B67" s="14">
        <v>6</v>
      </c>
      <c r="C67" s="14" t="s">
        <v>1041</v>
      </c>
      <c r="D67" s="54">
        <f t="shared" si="1"/>
        <v>6</v>
      </c>
      <c r="E67" s="13" t="s">
        <v>634</v>
      </c>
      <c r="F67" s="13" t="s">
        <v>1089</v>
      </c>
      <c r="G67" s="14">
        <v>1</v>
      </c>
      <c r="H67" s="14">
        <v>1</v>
      </c>
      <c r="I67" s="14">
        <v>1</v>
      </c>
      <c r="J67" s="14">
        <v>0</v>
      </c>
      <c r="K67" s="14">
        <v>0</v>
      </c>
      <c r="L67" s="14">
        <v>0</v>
      </c>
    </row>
    <row r="68" spans="1:12" ht="51">
      <c r="A68" s="13" t="s">
        <v>1181</v>
      </c>
      <c r="B68" s="14">
        <v>6</v>
      </c>
      <c r="C68" s="14" t="s">
        <v>375</v>
      </c>
      <c r="D68" s="54">
        <f t="shared" si="1"/>
        <v>6</v>
      </c>
      <c r="E68" s="13" t="s">
        <v>634</v>
      </c>
      <c r="F68" s="13" t="s">
        <v>1089</v>
      </c>
      <c r="G68" s="14">
        <v>1</v>
      </c>
      <c r="H68" s="14">
        <v>1</v>
      </c>
      <c r="I68" s="14">
        <v>1</v>
      </c>
      <c r="J68" s="14">
        <v>0</v>
      </c>
      <c r="K68" s="14">
        <v>0</v>
      </c>
      <c r="L68" s="14">
        <v>0</v>
      </c>
    </row>
    <row r="69" spans="1:12" ht="51">
      <c r="A69" s="13" t="s">
        <v>1182</v>
      </c>
      <c r="B69" s="14">
        <v>6</v>
      </c>
      <c r="C69" s="14" t="s">
        <v>964</v>
      </c>
      <c r="D69" s="54">
        <f t="shared" si="1"/>
        <v>6</v>
      </c>
      <c r="E69" s="13" t="s">
        <v>634</v>
      </c>
      <c r="F69" s="13" t="s">
        <v>1089</v>
      </c>
      <c r="G69" s="14">
        <v>1</v>
      </c>
      <c r="H69" s="14">
        <v>1</v>
      </c>
      <c r="I69" s="14">
        <v>1</v>
      </c>
      <c r="J69" s="14">
        <v>0</v>
      </c>
      <c r="K69" s="14">
        <v>0</v>
      </c>
      <c r="L69" s="14">
        <v>0</v>
      </c>
    </row>
    <row r="70" spans="1:12" ht="51">
      <c r="A70" s="13" t="s">
        <v>1183</v>
      </c>
      <c r="B70" s="14">
        <v>6</v>
      </c>
      <c r="C70" s="14" t="s">
        <v>919</v>
      </c>
      <c r="D70" s="54">
        <f t="shared" si="1"/>
        <v>6</v>
      </c>
      <c r="E70" s="13" t="s">
        <v>634</v>
      </c>
      <c r="F70" s="13" t="s">
        <v>1089</v>
      </c>
      <c r="G70" s="14">
        <v>1</v>
      </c>
      <c r="H70" s="14">
        <v>1</v>
      </c>
      <c r="I70" s="14">
        <v>1</v>
      </c>
      <c r="J70" s="14">
        <v>0</v>
      </c>
      <c r="K70" s="14">
        <v>0</v>
      </c>
      <c r="L70" s="14">
        <v>0</v>
      </c>
    </row>
    <row r="71" spans="1:12" ht="51">
      <c r="A71" s="13" t="s">
        <v>1184</v>
      </c>
      <c r="B71" s="14">
        <v>2</v>
      </c>
      <c r="C71" s="14" t="s">
        <v>1025</v>
      </c>
      <c r="D71" s="54">
        <f t="shared" si="1"/>
        <v>2</v>
      </c>
      <c r="E71" s="13" t="s">
        <v>634</v>
      </c>
      <c r="F71" s="13" t="s">
        <v>1089</v>
      </c>
      <c r="G71" s="14">
        <v>3</v>
      </c>
      <c r="H71" s="14">
        <v>1</v>
      </c>
      <c r="I71" s="14">
        <v>0.333</v>
      </c>
      <c r="J71" s="14">
        <v>0</v>
      </c>
      <c r="K71" s="14">
        <v>0</v>
      </c>
      <c r="L71" s="14">
        <v>0</v>
      </c>
    </row>
    <row r="72" spans="1:12" ht="51">
      <c r="A72" s="13" t="s">
        <v>1185</v>
      </c>
      <c r="B72" s="14">
        <v>6</v>
      </c>
      <c r="C72" s="14" t="s">
        <v>1023</v>
      </c>
      <c r="D72" s="55">
        <f>B72/2</f>
        <v>3</v>
      </c>
      <c r="E72" s="13" t="s">
        <v>634</v>
      </c>
      <c r="F72" s="13" t="s">
        <v>1089</v>
      </c>
      <c r="G72" s="14">
        <v>2</v>
      </c>
      <c r="H72" s="14">
        <v>2</v>
      </c>
      <c r="I72" s="14">
        <v>1</v>
      </c>
      <c r="J72" s="14">
        <v>0</v>
      </c>
      <c r="K72" s="14">
        <v>0</v>
      </c>
      <c r="L72" s="14">
        <v>0</v>
      </c>
    </row>
    <row r="73" spans="1:12" ht="51">
      <c r="A73" s="13" t="s">
        <v>1185</v>
      </c>
      <c r="B73" s="14">
        <v>6</v>
      </c>
      <c r="C73" s="14" t="s">
        <v>1041</v>
      </c>
      <c r="D73" s="55">
        <f>B73/2</f>
        <v>3</v>
      </c>
      <c r="E73" s="13" t="s">
        <v>634</v>
      </c>
      <c r="F73" s="13" t="s">
        <v>1089</v>
      </c>
      <c r="G73" s="14">
        <v>2</v>
      </c>
      <c r="H73" s="14">
        <v>2</v>
      </c>
      <c r="I73" s="14">
        <v>1</v>
      </c>
      <c r="J73" s="14">
        <v>0</v>
      </c>
      <c r="K73" s="14">
        <v>0</v>
      </c>
      <c r="L73" s="14">
        <v>0</v>
      </c>
    </row>
    <row r="74" spans="1:12" ht="51">
      <c r="A74" s="13" t="s">
        <v>1234</v>
      </c>
      <c r="B74" s="14">
        <v>6</v>
      </c>
      <c r="C74" s="14" t="s">
        <v>1027</v>
      </c>
      <c r="D74" s="54">
        <f>B74</f>
        <v>6</v>
      </c>
      <c r="E74" s="13" t="s">
        <v>634</v>
      </c>
      <c r="F74" s="13" t="s">
        <v>1089</v>
      </c>
      <c r="G74" s="14">
        <v>1</v>
      </c>
      <c r="H74" s="14">
        <v>1</v>
      </c>
      <c r="I74" s="14">
        <v>1</v>
      </c>
      <c r="J74" s="14">
        <v>0</v>
      </c>
      <c r="K74" s="14">
        <v>0</v>
      </c>
      <c r="L74" s="14">
        <v>0</v>
      </c>
    </row>
    <row r="75" spans="1:12" ht="51">
      <c r="A75" s="13" t="s">
        <v>1189</v>
      </c>
      <c r="B75" s="14">
        <v>6</v>
      </c>
      <c r="C75" s="14" t="s">
        <v>562</v>
      </c>
      <c r="D75" s="54">
        <f>B75</f>
        <v>6</v>
      </c>
      <c r="E75" s="13" t="s">
        <v>634</v>
      </c>
      <c r="F75" s="13" t="s">
        <v>1089</v>
      </c>
      <c r="G75" s="14">
        <v>1</v>
      </c>
      <c r="H75" s="14">
        <v>1</v>
      </c>
      <c r="I75" s="14">
        <v>1</v>
      </c>
      <c r="J75" s="14">
        <v>0</v>
      </c>
      <c r="K75" s="14">
        <v>0</v>
      </c>
      <c r="L75" s="14">
        <v>0</v>
      </c>
    </row>
    <row r="76" spans="1:12" ht="51">
      <c r="A76" s="13" t="s">
        <v>1187</v>
      </c>
      <c r="B76" s="14">
        <v>6</v>
      </c>
      <c r="C76" s="14" t="s">
        <v>1023</v>
      </c>
      <c r="D76" s="55">
        <f>B76/2</f>
        <v>3</v>
      </c>
      <c r="E76" s="13" t="s">
        <v>634</v>
      </c>
      <c r="F76" s="13" t="s">
        <v>1089</v>
      </c>
      <c r="G76" s="14">
        <v>2</v>
      </c>
      <c r="H76" s="14">
        <v>2</v>
      </c>
      <c r="I76" s="14">
        <v>1</v>
      </c>
      <c r="J76" s="14">
        <v>0</v>
      </c>
      <c r="K76" s="14">
        <v>0</v>
      </c>
      <c r="L76" s="14">
        <v>0</v>
      </c>
    </row>
    <row r="77" spans="1:12" ht="51">
      <c r="A77" s="13" t="s">
        <v>1187</v>
      </c>
      <c r="B77" s="14">
        <v>6</v>
      </c>
      <c r="C77" s="14" t="s">
        <v>1041</v>
      </c>
      <c r="D77" s="55">
        <f>B77/2</f>
        <v>3</v>
      </c>
      <c r="E77" s="13" t="s">
        <v>634</v>
      </c>
      <c r="F77" s="13" t="s">
        <v>1089</v>
      </c>
      <c r="G77" s="14">
        <v>2</v>
      </c>
      <c r="H77" s="14">
        <v>2</v>
      </c>
      <c r="I77" s="14">
        <v>1</v>
      </c>
      <c r="J77" s="14">
        <v>0</v>
      </c>
      <c r="K77" s="14">
        <v>0</v>
      </c>
      <c r="L77" s="14">
        <v>0</v>
      </c>
    </row>
    <row r="78" spans="1:12" ht="51">
      <c r="A78" s="13" t="s">
        <v>932</v>
      </c>
      <c r="B78" s="14">
        <v>6</v>
      </c>
      <c r="C78" s="14" t="s">
        <v>1043</v>
      </c>
      <c r="D78" s="54">
        <f>B78</f>
        <v>6</v>
      </c>
      <c r="E78" s="13" t="s">
        <v>634</v>
      </c>
      <c r="F78" s="13" t="s">
        <v>1089</v>
      </c>
      <c r="G78" s="14">
        <v>1</v>
      </c>
      <c r="H78" s="14">
        <v>1</v>
      </c>
      <c r="I78" s="14">
        <v>1</v>
      </c>
      <c r="J78" s="14">
        <v>0</v>
      </c>
      <c r="K78" s="14">
        <v>0</v>
      </c>
      <c r="L78" s="14">
        <v>0</v>
      </c>
    </row>
    <row r="79" spans="1:12" ht="51">
      <c r="A79" s="13" t="s">
        <v>933</v>
      </c>
      <c r="B79" s="14">
        <v>2.4</v>
      </c>
      <c r="C79" s="46" t="s">
        <v>1023</v>
      </c>
      <c r="D79" s="55">
        <f>B79/2</f>
        <v>1.2</v>
      </c>
      <c r="E79" s="13" t="s">
        <v>634</v>
      </c>
      <c r="F79" s="13" t="s">
        <v>1089</v>
      </c>
      <c r="G79" s="14">
        <v>5</v>
      </c>
      <c r="H79" s="14">
        <v>2</v>
      </c>
      <c r="I79" s="14">
        <v>0.4</v>
      </c>
      <c r="J79" s="14">
        <v>0</v>
      </c>
      <c r="K79" s="14">
        <v>0</v>
      </c>
      <c r="L79" s="14">
        <v>0</v>
      </c>
    </row>
    <row r="80" spans="1:12" ht="51">
      <c r="A80" s="13" t="s">
        <v>933</v>
      </c>
      <c r="B80" s="14">
        <v>2.4</v>
      </c>
      <c r="C80" s="46" t="s">
        <v>1041</v>
      </c>
      <c r="D80" s="55">
        <f>B80/2</f>
        <v>1.2</v>
      </c>
      <c r="E80" s="13" t="s">
        <v>634</v>
      </c>
      <c r="F80" s="13" t="s">
        <v>1089</v>
      </c>
      <c r="G80" s="14">
        <v>5</v>
      </c>
      <c r="H80" s="14">
        <v>2</v>
      </c>
      <c r="I80" s="14">
        <v>0.4</v>
      </c>
      <c r="J80" s="14">
        <v>0</v>
      </c>
      <c r="K80" s="14">
        <v>0</v>
      </c>
      <c r="L80" s="14">
        <v>0</v>
      </c>
    </row>
    <row r="81" spans="1:12" ht="51">
      <c r="A81" s="13" t="s">
        <v>783</v>
      </c>
      <c r="B81" s="14">
        <v>6</v>
      </c>
      <c r="C81" s="14" t="s">
        <v>920</v>
      </c>
      <c r="D81" s="55">
        <f>B81/3</f>
        <v>2</v>
      </c>
      <c r="E81" s="13" t="s">
        <v>634</v>
      </c>
      <c r="F81" s="13" t="s">
        <v>1089</v>
      </c>
      <c r="G81" s="14">
        <v>3</v>
      </c>
      <c r="H81" s="14">
        <v>3</v>
      </c>
      <c r="I81" s="14">
        <v>1</v>
      </c>
      <c r="J81" s="14">
        <v>0</v>
      </c>
      <c r="K81" s="14">
        <v>0</v>
      </c>
      <c r="L81" s="14">
        <v>0</v>
      </c>
    </row>
    <row r="82" spans="1:12" ht="51">
      <c r="A82" s="13" t="s">
        <v>783</v>
      </c>
      <c r="B82" s="14">
        <v>6</v>
      </c>
      <c r="C82" s="14" t="s">
        <v>328</v>
      </c>
      <c r="D82" s="55">
        <f>B82/3</f>
        <v>2</v>
      </c>
      <c r="E82" s="13" t="s">
        <v>634</v>
      </c>
      <c r="F82" s="13" t="s">
        <v>1089</v>
      </c>
      <c r="G82" s="14">
        <v>3</v>
      </c>
      <c r="H82" s="14">
        <v>3</v>
      </c>
      <c r="I82" s="14">
        <v>1</v>
      </c>
      <c r="J82" s="14">
        <v>0</v>
      </c>
      <c r="K82" s="14">
        <v>0</v>
      </c>
      <c r="L82" s="14">
        <v>0</v>
      </c>
    </row>
    <row r="83" spans="1:12" ht="51">
      <c r="A83" s="13" t="s">
        <v>783</v>
      </c>
      <c r="B83" s="14">
        <v>6</v>
      </c>
      <c r="C83" s="14" t="s">
        <v>373</v>
      </c>
      <c r="D83" s="55">
        <f>B83/3</f>
        <v>2</v>
      </c>
      <c r="E83" s="13" t="s">
        <v>634</v>
      </c>
      <c r="F83" s="13" t="s">
        <v>1089</v>
      </c>
      <c r="G83" s="14">
        <v>3</v>
      </c>
      <c r="H83" s="14">
        <v>3</v>
      </c>
      <c r="I83" s="14">
        <v>1</v>
      </c>
      <c r="J83" s="14">
        <v>0</v>
      </c>
      <c r="K83" s="14">
        <v>0</v>
      </c>
      <c r="L83" s="14">
        <v>0</v>
      </c>
    </row>
    <row r="84" spans="1:12" ht="51">
      <c r="A84" s="13" t="s">
        <v>784</v>
      </c>
      <c r="B84" s="14">
        <v>6</v>
      </c>
      <c r="C84" s="14" t="s">
        <v>921</v>
      </c>
      <c r="D84" s="54">
        <f>B84</f>
        <v>6</v>
      </c>
      <c r="E84" s="13" t="s">
        <v>634</v>
      </c>
      <c r="F84" s="13" t="s">
        <v>1089</v>
      </c>
      <c r="G84" s="14">
        <v>1</v>
      </c>
      <c r="H84" s="14">
        <v>1</v>
      </c>
      <c r="I84" s="14">
        <v>1</v>
      </c>
      <c r="J84" s="14">
        <v>0</v>
      </c>
      <c r="K84" s="14">
        <v>0</v>
      </c>
      <c r="L84" s="14">
        <v>0</v>
      </c>
    </row>
    <row r="85" spans="1:12" ht="51">
      <c r="A85" s="13" t="s">
        <v>1178</v>
      </c>
      <c r="B85" s="14">
        <v>6</v>
      </c>
      <c r="C85" s="14" t="s">
        <v>1063</v>
      </c>
      <c r="D85" s="55">
        <f>B85/2</f>
        <v>3</v>
      </c>
      <c r="E85" s="13" t="s">
        <v>634</v>
      </c>
      <c r="F85" s="13" t="s">
        <v>1089</v>
      </c>
      <c r="G85" s="14">
        <v>2</v>
      </c>
      <c r="H85" s="14">
        <v>2</v>
      </c>
      <c r="I85" s="14">
        <v>1</v>
      </c>
      <c r="J85" s="14">
        <v>0</v>
      </c>
      <c r="K85" s="14">
        <v>0</v>
      </c>
      <c r="L85" s="14">
        <v>0</v>
      </c>
    </row>
    <row r="86" spans="1:12" ht="51">
      <c r="A86" s="13" t="s">
        <v>1178</v>
      </c>
      <c r="B86" s="14">
        <v>6</v>
      </c>
      <c r="C86" s="14" t="s">
        <v>922</v>
      </c>
      <c r="D86" s="55">
        <f>B86/2</f>
        <v>3</v>
      </c>
      <c r="E86" s="13" t="s">
        <v>634</v>
      </c>
      <c r="F86" s="13" t="s">
        <v>1089</v>
      </c>
      <c r="G86" s="14">
        <v>2</v>
      </c>
      <c r="H86" s="14">
        <v>2</v>
      </c>
      <c r="I86" s="14">
        <v>1</v>
      </c>
      <c r="J86" s="14">
        <v>0</v>
      </c>
      <c r="K86" s="14">
        <v>0</v>
      </c>
      <c r="L86" s="14">
        <v>0</v>
      </c>
    </row>
    <row r="87" spans="1:12" ht="51">
      <c r="A87" s="13" t="s">
        <v>1179</v>
      </c>
      <c r="B87" s="14">
        <v>3</v>
      </c>
      <c r="C87" s="46" t="s">
        <v>1043</v>
      </c>
      <c r="D87" s="54">
        <f>B87</f>
        <v>3</v>
      </c>
      <c r="E87" s="13" t="s">
        <v>634</v>
      </c>
      <c r="F87" s="13" t="s">
        <v>1089</v>
      </c>
      <c r="G87" s="14">
        <v>2</v>
      </c>
      <c r="H87" s="14">
        <v>1</v>
      </c>
      <c r="I87" s="14">
        <v>0.5</v>
      </c>
      <c r="J87" s="14">
        <v>0</v>
      </c>
      <c r="K87" s="14">
        <v>0</v>
      </c>
      <c r="L87" s="14">
        <v>0</v>
      </c>
    </row>
    <row r="88" spans="1:12" ht="51">
      <c r="A88" s="13" t="s">
        <v>1180</v>
      </c>
      <c r="B88" s="14">
        <v>6</v>
      </c>
      <c r="C88" s="14" t="s">
        <v>1061</v>
      </c>
      <c r="D88" s="54">
        <f>B88</f>
        <v>6</v>
      </c>
      <c r="E88" s="13" t="s">
        <v>634</v>
      </c>
      <c r="F88" s="13" t="s">
        <v>1089</v>
      </c>
      <c r="G88" s="14">
        <v>1</v>
      </c>
      <c r="H88" s="14">
        <v>1</v>
      </c>
      <c r="I88" s="14">
        <v>1</v>
      </c>
      <c r="J88" s="14">
        <v>0</v>
      </c>
      <c r="K88" s="14">
        <v>0</v>
      </c>
      <c r="L88" s="14">
        <v>0</v>
      </c>
    </row>
    <row r="89" spans="1:12" ht="51">
      <c r="A89" s="13" t="s">
        <v>9</v>
      </c>
      <c r="B89" s="14">
        <v>3</v>
      </c>
      <c r="C89" s="46" t="s">
        <v>560</v>
      </c>
      <c r="D89" s="54">
        <f>B89</f>
        <v>3</v>
      </c>
      <c r="E89" s="13" t="s">
        <v>634</v>
      </c>
      <c r="F89" s="13" t="s">
        <v>1089</v>
      </c>
      <c r="G89" s="14">
        <v>2</v>
      </c>
      <c r="H89" s="14">
        <v>1</v>
      </c>
      <c r="I89" s="14">
        <v>0.5</v>
      </c>
      <c r="J89" s="14">
        <v>0</v>
      </c>
      <c r="K89" s="14">
        <v>0</v>
      </c>
      <c r="L89" s="14">
        <v>0</v>
      </c>
    </row>
    <row r="90" spans="1:12" ht="51">
      <c r="A90" s="13" t="s">
        <v>10</v>
      </c>
      <c r="B90" s="14">
        <v>6</v>
      </c>
      <c r="C90" s="14" t="s">
        <v>1067</v>
      </c>
      <c r="D90" s="55">
        <f aca="true" t="shared" si="2" ref="D90:D95">B90/2</f>
        <v>3</v>
      </c>
      <c r="E90" s="13" t="s">
        <v>634</v>
      </c>
      <c r="F90" s="13" t="s">
        <v>1089</v>
      </c>
      <c r="G90" s="14">
        <v>2</v>
      </c>
      <c r="H90" s="14">
        <v>2</v>
      </c>
      <c r="I90" s="14">
        <v>1</v>
      </c>
      <c r="J90" s="14">
        <v>0</v>
      </c>
      <c r="K90" s="14">
        <v>0</v>
      </c>
      <c r="L90" s="14">
        <v>0</v>
      </c>
    </row>
    <row r="91" spans="1:12" ht="51">
      <c r="A91" s="13" t="s">
        <v>10</v>
      </c>
      <c r="B91" s="14">
        <v>6</v>
      </c>
      <c r="C91" s="14" t="s">
        <v>1063</v>
      </c>
      <c r="D91" s="55">
        <f t="shared" si="2"/>
        <v>3</v>
      </c>
      <c r="E91" s="13" t="s">
        <v>634</v>
      </c>
      <c r="F91" s="13" t="s">
        <v>1089</v>
      </c>
      <c r="G91" s="14">
        <v>2</v>
      </c>
      <c r="H91" s="14">
        <v>2</v>
      </c>
      <c r="I91" s="14">
        <v>1</v>
      </c>
      <c r="J91" s="14">
        <v>0</v>
      </c>
      <c r="K91" s="14">
        <v>0</v>
      </c>
      <c r="L91" s="14">
        <v>0</v>
      </c>
    </row>
    <row r="92" spans="1:12" ht="51">
      <c r="A92" s="13" t="s">
        <v>15</v>
      </c>
      <c r="B92" s="14">
        <v>4</v>
      </c>
      <c r="C92" s="46" t="s">
        <v>557</v>
      </c>
      <c r="D92" s="55">
        <f>B92/3*2</f>
        <v>2.6666666666666665</v>
      </c>
      <c r="E92" s="13" t="s">
        <v>634</v>
      </c>
      <c r="F92" s="13" t="s">
        <v>1089</v>
      </c>
      <c r="G92" s="14">
        <v>3</v>
      </c>
      <c r="H92" s="14">
        <v>2</v>
      </c>
      <c r="I92" s="50">
        <v>0.5</v>
      </c>
      <c r="J92" s="14">
        <v>0</v>
      </c>
      <c r="K92" s="14">
        <v>0</v>
      </c>
      <c r="L92" s="14">
        <v>0</v>
      </c>
    </row>
    <row r="93" spans="1:12" ht="36.75" customHeight="1">
      <c r="A93" s="13" t="s">
        <v>15</v>
      </c>
      <c r="B93" s="14">
        <v>4</v>
      </c>
      <c r="C93" s="46" t="s">
        <v>346</v>
      </c>
      <c r="D93" s="55">
        <f>B93/3</f>
        <v>1.3333333333333333</v>
      </c>
      <c r="E93" s="13" t="s">
        <v>634</v>
      </c>
      <c r="F93" s="13" t="s">
        <v>1089</v>
      </c>
      <c r="G93" s="14">
        <v>3</v>
      </c>
      <c r="H93" s="14">
        <v>2</v>
      </c>
      <c r="I93" s="50">
        <v>0.5</v>
      </c>
      <c r="J93" s="14">
        <v>0</v>
      </c>
      <c r="K93" s="14">
        <v>0</v>
      </c>
      <c r="L93" s="14">
        <v>0</v>
      </c>
    </row>
    <row r="94" spans="1:12" ht="51">
      <c r="A94" s="13" t="s">
        <v>1008</v>
      </c>
      <c r="B94" s="14">
        <v>6</v>
      </c>
      <c r="C94" s="14" t="s">
        <v>1130</v>
      </c>
      <c r="D94" s="55">
        <f t="shared" si="2"/>
        <v>3</v>
      </c>
      <c r="E94" s="13" t="s">
        <v>634</v>
      </c>
      <c r="F94" s="13" t="s">
        <v>1089</v>
      </c>
      <c r="G94" s="14">
        <v>2</v>
      </c>
      <c r="H94" s="14">
        <v>2</v>
      </c>
      <c r="I94" s="14">
        <v>1</v>
      </c>
      <c r="J94" s="14">
        <v>0</v>
      </c>
      <c r="K94" s="14">
        <v>0</v>
      </c>
      <c r="L94" s="14">
        <v>0</v>
      </c>
    </row>
    <row r="95" spans="1:12" ht="51">
      <c r="A95" s="13" t="s">
        <v>1008</v>
      </c>
      <c r="B95" s="14">
        <v>6</v>
      </c>
      <c r="C95" s="14" t="s">
        <v>1035</v>
      </c>
      <c r="D95" s="55">
        <f t="shared" si="2"/>
        <v>3</v>
      </c>
      <c r="E95" s="13" t="s">
        <v>634</v>
      </c>
      <c r="F95" s="13" t="s">
        <v>1089</v>
      </c>
      <c r="G95" s="14">
        <v>2</v>
      </c>
      <c r="H95" s="14">
        <v>2</v>
      </c>
      <c r="I95" s="14">
        <v>1</v>
      </c>
      <c r="J95" s="14">
        <v>0</v>
      </c>
      <c r="K95" s="14">
        <v>0</v>
      </c>
      <c r="L95" s="14">
        <v>0</v>
      </c>
    </row>
    <row r="96" spans="1:12" ht="51">
      <c r="A96" s="13" t="s">
        <v>1009</v>
      </c>
      <c r="B96" s="14">
        <v>3</v>
      </c>
      <c r="C96" s="46" t="s">
        <v>1056</v>
      </c>
      <c r="D96" s="54">
        <f>B96</f>
        <v>3</v>
      </c>
      <c r="E96" s="13" t="s">
        <v>634</v>
      </c>
      <c r="F96" s="13" t="s">
        <v>1089</v>
      </c>
      <c r="G96" s="14">
        <v>2</v>
      </c>
      <c r="H96" s="14">
        <v>1</v>
      </c>
      <c r="I96" s="14">
        <v>0.5</v>
      </c>
      <c r="J96" s="14">
        <v>0</v>
      </c>
      <c r="K96" s="14">
        <v>0</v>
      </c>
      <c r="L96" s="14">
        <v>0</v>
      </c>
    </row>
    <row r="97" spans="1:12" ht="51">
      <c r="A97" s="13" t="s">
        <v>1012</v>
      </c>
      <c r="B97" s="14">
        <v>6</v>
      </c>
      <c r="C97" s="14" t="s">
        <v>913</v>
      </c>
      <c r="D97" s="54">
        <f>B97</f>
        <v>6</v>
      </c>
      <c r="E97" s="13" t="s">
        <v>634</v>
      </c>
      <c r="F97" s="13" t="s">
        <v>1089</v>
      </c>
      <c r="G97" s="14">
        <v>1</v>
      </c>
      <c r="H97" s="14">
        <v>1</v>
      </c>
      <c r="I97" s="14">
        <v>1</v>
      </c>
      <c r="J97" s="14">
        <v>0</v>
      </c>
      <c r="K97" s="14">
        <v>0</v>
      </c>
      <c r="L97" s="14">
        <v>0</v>
      </c>
    </row>
    <row r="98" spans="1:12" ht="51">
      <c r="A98" s="13" t="s">
        <v>1013</v>
      </c>
      <c r="B98" s="14">
        <v>6</v>
      </c>
      <c r="C98" s="14" t="s">
        <v>329</v>
      </c>
      <c r="D98" s="54">
        <f>B98</f>
        <v>6</v>
      </c>
      <c r="E98" s="13" t="s">
        <v>634</v>
      </c>
      <c r="F98" s="13" t="s">
        <v>1089</v>
      </c>
      <c r="G98" s="14">
        <v>1</v>
      </c>
      <c r="H98" s="14">
        <v>1</v>
      </c>
      <c r="I98" s="14">
        <v>1</v>
      </c>
      <c r="J98" s="14">
        <v>0</v>
      </c>
      <c r="K98" s="14">
        <v>0</v>
      </c>
      <c r="L98" s="14">
        <v>0</v>
      </c>
    </row>
    <row r="99" spans="1:12" ht="51">
      <c r="A99" s="13" t="s">
        <v>1014</v>
      </c>
      <c r="B99" s="14">
        <v>3</v>
      </c>
      <c r="C99" s="14" t="s">
        <v>1041</v>
      </c>
      <c r="D99" s="54">
        <f>B99</f>
        <v>3</v>
      </c>
      <c r="E99" s="13" t="s">
        <v>634</v>
      </c>
      <c r="F99" s="13" t="s">
        <v>1089</v>
      </c>
      <c r="G99" s="14">
        <v>2</v>
      </c>
      <c r="H99" s="14">
        <v>1</v>
      </c>
      <c r="I99" s="14">
        <v>0.5</v>
      </c>
      <c r="J99" s="14">
        <v>0</v>
      </c>
      <c r="K99" s="14">
        <v>0</v>
      </c>
      <c r="L99" s="14">
        <v>0</v>
      </c>
    </row>
    <row r="100" spans="1:12" ht="51">
      <c r="A100" s="13" t="s">
        <v>182</v>
      </c>
      <c r="B100" s="14">
        <v>1.5</v>
      </c>
      <c r="C100" s="14" t="s">
        <v>1037</v>
      </c>
      <c r="D100" s="54">
        <f>B100</f>
        <v>1.5</v>
      </c>
      <c r="E100" s="13" t="s">
        <v>634</v>
      </c>
      <c r="F100" s="13" t="s">
        <v>1089</v>
      </c>
      <c r="G100" s="14">
        <v>2</v>
      </c>
      <c r="H100" s="14">
        <v>0.5</v>
      </c>
      <c r="I100" s="14">
        <v>0.25</v>
      </c>
      <c r="J100" s="14">
        <v>0</v>
      </c>
      <c r="K100" s="14">
        <v>0</v>
      </c>
      <c r="L100" s="14">
        <v>0</v>
      </c>
    </row>
    <row r="101" spans="1:12" ht="51">
      <c r="A101" s="13" t="s">
        <v>693</v>
      </c>
      <c r="B101" s="14">
        <v>4</v>
      </c>
      <c r="C101" s="46" t="s">
        <v>1029</v>
      </c>
      <c r="D101" s="55">
        <f>B101/2</f>
        <v>2</v>
      </c>
      <c r="E101" s="13" t="s">
        <v>634</v>
      </c>
      <c r="F101" s="13" t="s">
        <v>1089</v>
      </c>
      <c r="G101" s="14">
        <v>3</v>
      </c>
      <c r="H101" s="14">
        <v>2</v>
      </c>
      <c r="I101" s="14">
        <v>0.667</v>
      </c>
      <c r="J101" s="14">
        <v>0</v>
      </c>
      <c r="K101" s="14">
        <v>0</v>
      </c>
      <c r="L101" s="14">
        <v>0</v>
      </c>
    </row>
    <row r="102" spans="1:12" ht="51">
      <c r="A102" s="13" t="s">
        <v>693</v>
      </c>
      <c r="B102" s="14">
        <v>4</v>
      </c>
      <c r="C102" s="46" t="s">
        <v>957</v>
      </c>
      <c r="D102" s="55">
        <f>B102/2</f>
        <v>2</v>
      </c>
      <c r="E102" s="13" t="s">
        <v>634</v>
      </c>
      <c r="F102" s="13" t="s">
        <v>1089</v>
      </c>
      <c r="G102" s="14">
        <v>3</v>
      </c>
      <c r="H102" s="14">
        <v>2</v>
      </c>
      <c r="I102" s="14">
        <v>0.667</v>
      </c>
      <c r="J102" s="14">
        <v>0</v>
      </c>
      <c r="K102" s="14">
        <v>0</v>
      </c>
      <c r="L102" s="14">
        <v>0</v>
      </c>
    </row>
    <row r="103" spans="1:12" ht="51">
      <c r="A103" s="13" t="s">
        <v>895</v>
      </c>
      <c r="B103" s="14">
        <v>4</v>
      </c>
      <c r="C103" s="14" t="s">
        <v>347</v>
      </c>
      <c r="D103" s="55">
        <f>B103/4</f>
        <v>1</v>
      </c>
      <c r="E103" s="13" t="s">
        <v>634</v>
      </c>
      <c r="F103" s="13" t="s">
        <v>1089</v>
      </c>
      <c r="G103" s="14">
        <v>3</v>
      </c>
      <c r="H103" s="50">
        <v>3</v>
      </c>
      <c r="I103" s="14">
        <v>0.667</v>
      </c>
      <c r="J103" s="14">
        <v>0</v>
      </c>
      <c r="K103" s="14">
        <v>0</v>
      </c>
      <c r="L103" s="14">
        <v>0</v>
      </c>
    </row>
    <row r="104" spans="1:12" ht="51">
      <c r="A104" s="13" t="s">
        <v>895</v>
      </c>
      <c r="B104" s="14">
        <v>4</v>
      </c>
      <c r="C104" s="14" t="s">
        <v>558</v>
      </c>
      <c r="D104" s="55">
        <f>B104/2</f>
        <v>2</v>
      </c>
      <c r="E104" s="13" t="s">
        <v>634</v>
      </c>
      <c r="F104" s="13" t="s">
        <v>1089</v>
      </c>
      <c r="G104" s="14">
        <v>3</v>
      </c>
      <c r="H104" s="50">
        <v>3</v>
      </c>
      <c r="I104" s="14">
        <v>0.667</v>
      </c>
      <c r="J104" s="14">
        <v>0</v>
      </c>
      <c r="K104" s="14">
        <v>0</v>
      </c>
      <c r="L104" s="14">
        <v>0</v>
      </c>
    </row>
    <row r="105" spans="1:12" ht="51">
      <c r="A105" s="13" t="s">
        <v>895</v>
      </c>
      <c r="B105" s="14">
        <v>4</v>
      </c>
      <c r="C105" s="14" t="s">
        <v>1055</v>
      </c>
      <c r="D105" s="55">
        <f>B105/4</f>
        <v>1</v>
      </c>
      <c r="E105" s="13" t="s">
        <v>634</v>
      </c>
      <c r="F105" s="13" t="s">
        <v>1089</v>
      </c>
      <c r="G105" s="14">
        <v>3</v>
      </c>
      <c r="H105" s="50">
        <v>3</v>
      </c>
      <c r="I105" s="14">
        <v>0.667</v>
      </c>
      <c r="J105" s="14">
        <v>0</v>
      </c>
      <c r="K105" s="14">
        <v>0</v>
      </c>
      <c r="L105" s="14">
        <v>0</v>
      </c>
    </row>
    <row r="106" spans="1:12" ht="39" customHeight="1">
      <c r="A106" s="13" t="s">
        <v>850</v>
      </c>
      <c r="B106" s="14">
        <v>4.5</v>
      </c>
      <c r="C106" s="14" t="s">
        <v>1041</v>
      </c>
      <c r="D106" s="55">
        <f>B106</f>
        <v>4.5</v>
      </c>
      <c r="E106" s="13" t="s">
        <v>634</v>
      </c>
      <c r="F106" s="13" t="s">
        <v>1089</v>
      </c>
      <c r="G106" s="14">
        <v>2</v>
      </c>
      <c r="H106" s="50">
        <v>1</v>
      </c>
      <c r="I106" s="50">
        <v>0.5</v>
      </c>
      <c r="J106" s="14">
        <v>0</v>
      </c>
      <c r="K106" s="14">
        <v>0</v>
      </c>
      <c r="L106" s="14">
        <v>0</v>
      </c>
    </row>
    <row r="107" spans="1:12" ht="51">
      <c r="A107" s="13" t="s">
        <v>1001</v>
      </c>
      <c r="B107" s="14">
        <v>6</v>
      </c>
      <c r="C107" s="14" t="s">
        <v>347</v>
      </c>
      <c r="D107" s="55">
        <f>B107/2</f>
        <v>3</v>
      </c>
      <c r="E107" s="13" t="s">
        <v>634</v>
      </c>
      <c r="F107" s="13" t="s">
        <v>1089</v>
      </c>
      <c r="G107" s="14">
        <v>2</v>
      </c>
      <c r="H107" s="14">
        <v>2</v>
      </c>
      <c r="I107" s="14">
        <v>1</v>
      </c>
      <c r="J107" s="14">
        <v>0</v>
      </c>
      <c r="K107" s="14">
        <v>0</v>
      </c>
      <c r="L107" s="14">
        <v>0</v>
      </c>
    </row>
    <row r="108" spans="1:12" ht="51">
      <c r="A108" s="13" t="s">
        <v>1001</v>
      </c>
      <c r="B108" s="14">
        <v>6</v>
      </c>
      <c r="C108" s="14" t="s">
        <v>1055</v>
      </c>
      <c r="D108" s="55">
        <f>B108/2</f>
        <v>3</v>
      </c>
      <c r="E108" s="13" t="s">
        <v>634</v>
      </c>
      <c r="F108" s="13" t="s">
        <v>1089</v>
      </c>
      <c r="G108" s="14">
        <v>2</v>
      </c>
      <c r="H108" s="14">
        <v>2</v>
      </c>
      <c r="I108" s="14">
        <v>1</v>
      </c>
      <c r="J108" s="14">
        <v>0</v>
      </c>
      <c r="K108" s="14">
        <v>0</v>
      </c>
      <c r="L108" s="14">
        <v>0</v>
      </c>
    </row>
    <row r="109" spans="1:12" ht="38.25">
      <c r="A109" s="13" t="s">
        <v>1002</v>
      </c>
      <c r="B109" s="14">
        <v>6</v>
      </c>
      <c r="C109" s="46" t="s">
        <v>559</v>
      </c>
      <c r="D109" s="54">
        <f>B109/5</f>
        <v>1.2</v>
      </c>
      <c r="E109" s="13" t="s">
        <v>634</v>
      </c>
      <c r="F109" s="13" t="s">
        <v>1089</v>
      </c>
      <c r="G109" s="14">
        <v>5</v>
      </c>
      <c r="H109" s="14">
        <v>5</v>
      </c>
      <c r="I109" s="14">
        <v>1</v>
      </c>
      <c r="J109" s="14">
        <v>0</v>
      </c>
      <c r="K109" s="14">
        <v>0</v>
      </c>
      <c r="L109" s="14">
        <v>0</v>
      </c>
    </row>
    <row r="110" spans="1:12" ht="38.25">
      <c r="A110" s="13" t="s">
        <v>1002</v>
      </c>
      <c r="B110" s="14">
        <v>6</v>
      </c>
      <c r="C110" s="46" t="s">
        <v>1055</v>
      </c>
      <c r="D110" s="54">
        <f>B110/5</f>
        <v>1.2</v>
      </c>
      <c r="E110" s="13" t="s">
        <v>634</v>
      </c>
      <c r="F110" s="13" t="s">
        <v>1089</v>
      </c>
      <c r="G110" s="14">
        <v>5</v>
      </c>
      <c r="H110" s="14">
        <v>5</v>
      </c>
      <c r="I110" s="14">
        <v>1</v>
      </c>
      <c r="J110" s="14">
        <v>0</v>
      </c>
      <c r="K110" s="14">
        <v>0</v>
      </c>
      <c r="L110" s="14">
        <v>0</v>
      </c>
    </row>
    <row r="111" spans="1:12" ht="38.25">
      <c r="A111" s="13" t="s">
        <v>1002</v>
      </c>
      <c r="B111" s="14">
        <v>6</v>
      </c>
      <c r="C111" s="46" t="s">
        <v>570</v>
      </c>
      <c r="D111" s="54">
        <f>B111/5</f>
        <v>1.2</v>
      </c>
      <c r="E111" s="13" t="s">
        <v>634</v>
      </c>
      <c r="F111" s="13" t="s">
        <v>1089</v>
      </c>
      <c r="G111" s="14">
        <v>5</v>
      </c>
      <c r="H111" s="14">
        <v>5</v>
      </c>
      <c r="I111" s="14">
        <v>1</v>
      </c>
      <c r="J111" s="14">
        <v>0</v>
      </c>
      <c r="K111" s="14">
        <v>0</v>
      </c>
      <c r="L111" s="14">
        <v>0</v>
      </c>
    </row>
    <row r="112" spans="1:12" ht="38.25">
      <c r="A112" s="13" t="s">
        <v>1002</v>
      </c>
      <c r="B112" s="14">
        <v>6</v>
      </c>
      <c r="C112" s="46" t="s">
        <v>558</v>
      </c>
      <c r="D112" s="54">
        <f>B112/5</f>
        <v>1.2</v>
      </c>
      <c r="E112" s="13" t="s">
        <v>634</v>
      </c>
      <c r="F112" s="13" t="s">
        <v>1089</v>
      </c>
      <c r="G112" s="14">
        <v>5</v>
      </c>
      <c r="H112" s="14">
        <v>5</v>
      </c>
      <c r="I112" s="14">
        <v>1</v>
      </c>
      <c r="J112" s="14">
        <v>0</v>
      </c>
      <c r="K112" s="14">
        <v>0</v>
      </c>
      <c r="L112" s="14">
        <v>0</v>
      </c>
    </row>
    <row r="113" spans="1:12" ht="38.25">
      <c r="A113" s="13" t="s">
        <v>1002</v>
      </c>
      <c r="B113" s="14">
        <v>6</v>
      </c>
      <c r="C113" s="46" t="s">
        <v>916</v>
      </c>
      <c r="D113" s="54">
        <f>B113/5</f>
        <v>1.2</v>
      </c>
      <c r="E113" s="13" t="s">
        <v>634</v>
      </c>
      <c r="F113" s="13" t="s">
        <v>1089</v>
      </c>
      <c r="G113" s="14">
        <v>5</v>
      </c>
      <c r="H113" s="14">
        <v>5</v>
      </c>
      <c r="I113" s="14">
        <v>1</v>
      </c>
      <c r="J113" s="14">
        <v>0</v>
      </c>
      <c r="K113" s="14">
        <v>0</v>
      </c>
      <c r="L113" s="14">
        <v>0</v>
      </c>
    </row>
    <row r="114" spans="1:12" ht="38.25">
      <c r="A114" s="13" t="s">
        <v>790</v>
      </c>
      <c r="B114" s="14">
        <v>6</v>
      </c>
      <c r="C114" s="14" t="s">
        <v>564</v>
      </c>
      <c r="D114" s="54">
        <f>B114</f>
        <v>6</v>
      </c>
      <c r="E114" s="13" t="s">
        <v>634</v>
      </c>
      <c r="F114" s="13" t="s">
        <v>1089</v>
      </c>
      <c r="G114" s="14">
        <v>1</v>
      </c>
      <c r="H114" s="14">
        <v>1</v>
      </c>
      <c r="I114" s="14">
        <v>1</v>
      </c>
      <c r="J114" s="14">
        <v>0</v>
      </c>
      <c r="K114" s="14">
        <v>0</v>
      </c>
      <c r="L114" s="14">
        <v>0</v>
      </c>
    </row>
    <row r="115" spans="1:12" ht="38.25">
      <c r="A115" s="13" t="s">
        <v>791</v>
      </c>
      <c r="B115" s="14">
        <v>4.5</v>
      </c>
      <c r="C115" s="14" t="s">
        <v>559</v>
      </c>
      <c r="D115" s="55">
        <f>B115/3</f>
        <v>1.5</v>
      </c>
      <c r="E115" s="13" t="s">
        <v>634</v>
      </c>
      <c r="F115" s="13" t="s">
        <v>1089</v>
      </c>
      <c r="G115" s="14">
        <v>4</v>
      </c>
      <c r="H115" s="50">
        <v>4</v>
      </c>
      <c r="I115" s="14">
        <v>0.75</v>
      </c>
      <c r="J115" s="14">
        <v>0</v>
      </c>
      <c r="K115" s="14">
        <v>0</v>
      </c>
      <c r="L115" s="14">
        <v>0</v>
      </c>
    </row>
    <row r="116" spans="1:12" ht="38.25">
      <c r="A116" s="13" t="s">
        <v>791</v>
      </c>
      <c r="B116" s="14">
        <v>4.5</v>
      </c>
      <c r="C116" s="14" t="s">
        <v>1055</v>
      </c>
      <c r="D116" s="55">
        <f>B116/6</f>
        <v>0.75</v>
      </c>
      <c r="E116" s="13" t="s">
        <v>634</v>
      </c>
      <c r="F116" s="13" t="s">
        <v>1089</v>
      </c>
      <c r="G116" s="14">
        <v>4</v>
      </c>
      <c r="H116" s="50">
        <v>4</v>
      </c>
      <c r="I116" s="14">
        <v>0.75</v>
      </c>
      <c r="J116" s="14">
        <v>0</v>
      </c>
      <c r="K116" s="14">
        <v>0</v>
      </c>
      <c r="L116" s="14">
        <v>0</v>
      </c>
    </row>
    <row r="117" spans="1:12" ht="38.25">
      <c r="A117" s="13" t="s">
        <v>791</v>
      </c>
      <c r="B117" s="14">
        <v>4.5</v>
      </c>
      <c r="C117" s="14" t="s">
        <v>570</v>
      </c>
      <c r="D117" s="55">
        <f>B117/6</f>
        <v>0.75</v>
      </c>
      <c r="E117" s="13" t="s">
        <v>634</v>
      </c>
      <c r="F117" s="13" t="s">
        <v>1089</v>
      </c>
      <c r="G117" s="14">
        <v>4</v>
      </c>
      <c r="H117" s="50">
        <v>4</v>
      </c>
      <c r="I117" s="14">
        <v>0.75</v>
      </c>
      <c r="J117" s="14">
        <v>0</v>
      </c>
      <c r="K117" s="14">
        <v>0</v>
      </c>
      <c r="L117" s="14">
        <v>0</v>
      </c>
    </row>
    <row r="118" spans="1:12" ht="38.25">
      <c r="A118" s="13" t="s">
        <v>791</v>
      </c>
      <c r="B118" s="14">
        <v>4.5</v>
      </c>
      <c r="C118" s="14" t="s">
        <v>558</v>
      </c>
      <c r="D118" s="55">
        <f>B118/3</f>
        <v>1.5</v>
      </c>
      <c r="E118" s="13" t="s">
        <v>634</v>
      </c>
      <c r="F118" s="13" t="s">
        <v>1089</v>
      </c>
      <c r="G118" s="14">
        <v>4</v>
      </c>
      <c r="H118" s="50">
        <v>4</v>
      </c>
      <c r="I118" s="14">
        <v>0.75</v>
      </c>
      <c r="J118" s="14">
        <v>0</v>
      </c>
      <c r="K118" s="14">
        <v>0</v>
      </c>
      <c r="L118" s="14">
        <v>0</v>
      </c>
    </row>
    <row r="119" spans="1:12" ht="38.25">
      <c r="A119" s="13" t="s">
        <v>550</v>
      </c>
      <c r="B119" s="14">
        <v>6</v>
      </c>
      <c r="C119" s="14" t="s">
        <v>373</v>
      </c>
      <c r="D119" s="54">
        <f>B119</f>
        <v>6</v>
      </c>
      <c r="E119" s="13" t="s">
        <v>634</v>
      </c>
      <c r="F119" s="13" t="s">
        <v>1089</v>
      </c>
      <c r="G119" s="14">
        <v>1</v>
      </c>
      <c r="H119" s="14">
        <v>1</v>
      </c>
      <c r="I119" s="14">
        <v>1</v>
      </c>
      <c r="J119" s="14">
        <v>1</v>
      </c>
      <c r="K119" s="14">
        <v>0</v>
      </c>
      <c r="L119" s="14">
        <v>0</v>
      </c>
    </row>
    <row r="120" spans="1:12" ht="38.25">
      <c r="A120" s="13" t="s">
        <v>471</v>
      </c>
      <c r="B120" s="14">
        <v>2.5</v>
      </c>
      <c r="C120" s="46" t="s">
        <v>1028</v>
      </c>
      <c r="D120" s="54">
        <f>B120</f>
        <v>2.5</v>
      </c>
      <c r="E120" s="13" t="s">
        <v>472</v>
      </c>
      <c r="F120" s="13" t="s">
        <v>1089</v>
      </c>
      <c r="G120" s="14">
        <v>2</v>
      </c>
      <c r="H120" s="14">
        <v>1</v>
      </c>
      <c r="I120" s="14">
        <v>0.5</v>
      </c>
      <c r="J120" s="14">
        <v>0</v>
      </c>
      <c r="K120" s="14">
        <v>0</v>
      </c>
      <c r="L120" s="14">
        <v>0</v>
      </c>
    </row>
    <row r="121" spans="1:12" ht="38.25">
      <c r="A121" s="13" t="s">
        <v>942</v>
      </c>
      <c r="B121" s="14">
        <v>5</v>
      </c>
      <c r="C121" s="14" t="s">
        <v>1026</v>
      </c>
      <c r="D121" s="54">
        <f aca="true" t="shared" si="3" ref="D121:D201">B121</f>
        <v>5</v>
      </c>
      <c r="E121" s="13" t="s">
        <v>472</v>
      </c>
      <c r="F121" s="13" t="s">
        <v>1089</v>
      </c>
      <c r="G121" s="14">
        <v>1</v>
      </c>
      <c r="H121" s="14">
        <v>1</v>
      </c>
      <c r="I121" s="14">
        <v>1</v>
      </c>
      <c r="J121" s="14">
        <v>0</v>
      </c>
      <c r="K121" s="14">
        <v>0</v>
      </c>
      <c r="L121" s="14">
        <v>0</v>
      </c>
    </row>
    <row r="122" spans="1:12" ht="25.5">
      <c r="A122" s="13" t="s">
        <v>943</v>
      </c>
      <c r="B122" s="14">
        <v>5</v>
      </c>
      <c r="C122" s="14" t="s">
        <v>1060</v>
      </c>
      <c r="D122" s="54">
        <f t="shared" si="3"/>
        <v>5</v>
      </c>
      <c r="E122" s="13" t="s">
        <v>472</v>
      </c>
      <c r="F122" s="13" t="s">
        <v>1089</v>
      </c>
      <c r="G122" s="14">
        <v>1</v>
      </c>
      <c r="H122" s="14">
        <v>1</v>
      </c>
      <c r="I122" s="14">
        <v>1</v>
      </c>
      <c r="J122" s="14">
        <v>0</v>
      </c>
      <c r="K122" s="14">
        <v>0</v>
      </c>
      <c r="L122" s="14">
        <v>0</v>
      </c>
    </row>
    <row r="123" spans="1:12" ht="51">
      <c r="A123" s="13" t="s">
        <v>676</v>
      </c>
      <c r="B123" s="14">
        <v>2.5</v>
      </c>
      <c r="C123" s="46" t="s">
        <v>1032</v>
      </c>
      <c r="D123" s="54">
        <f t="shared" si="3"/>
        <v>2.5</v>
      </c>
      <c r="E123" s="13" t="s">
        <v>472</v>
      </c>
      <c r="F123" s="13" t="s">
        <v>1089</v>
      </c>
      <c r="G123" s="14">
        <v>2</v>
      </c>
      <c r="H123" s="14">
        <v>1</v>
      </c>
      <c r="I123" s="14">
        <v>0.5</v>
      </c>
      <c r="J123" s="14">
        <v>0</v>
      </c>
      <c r="K123" s="14">
        <v>0</v>
      </c>
      <c r="L123" s="14">
        <v>0</v>
      </c>
    </row>
    <row r="124" spans="1:12" ht="38.25">
      <c r="A124" s="13" t="s">
        <v>36</v>
      </c>
      <c r="B124" s="14">
        <v>5</v>
      </c>
      <c r="C124" s="14" t="s">
        <v>1155</v>
      </c>
      <c r="D124" s="54">
        <f t="shared" si="3"/>
        <v>5</v>
      </c>
      <c r="E124" s="13" t="s">
        <v>472</v>
      </c>
      <c r="F124" s="13" t="s">
        <v>1089</v>
      </c>
      <c r="G124" s="14">
        <v>1</v>
      </c>
      <c r="H124" s="14">
        <v>1</v>
      </c>
      <c r="I124" s="14">
        <v>1</v>
      </c>
      <c r="J124" s="14">
        <v>0</v>
      </c>
      <c r="K124" s="14">
        <v>0</v>
      </c>
      <c r="L124" s="14">
        <v>0</v>
      </c>
    </row>
    <row r="125" spans="1:12" ht="25.5">
      <c r="A125" s="13" t="s">
        <v>831</v>
      </c>
      <c r="B125" s="14">
        <v>5</v>
      </c>
      <c r="C125" s="14" t="s">
        <v>1156</v>
      </c>
      <c r="D125" s="54">
        <f t="shared" si="3"/>
        <v>5</v>
      </c>
      <c r="E125" s="13" t="s">
        <v>472</v>
      </c>
      <c r="F125" s="13" t="s">
        <v>1089</v>
      </c>
      <c r="G125" s="14">
        <v>1</v>
      </c>
      <c r="H125" s="14">
        <v>1</v>
      </c>
      <c r="I125" s="14">
        <v>1</v>
      </c>
      <c r="J125" s="14">
        <v>0</v>
      </c>
      <c r="K125" s="14">
        <v>0</v>
      </c>
      <c r="L125" s="14">
        <v>0</v>
      </c>
    </row>
    <row r="126" spans="1:12" ht="38.25">
      <c r="A126" s="13" t="s">
        <v>832</v>
      </c>
      <c r="B126" s="14">
        <v>3.75</v>
      </c>
      <c r="C126" s="14" t="s">
        <v>958</v>
      </c>
      <c r="D126" s="55">
        <f>B126/3</f>
        <v>1.25</v>
      </c>
      <c r="E126" s="13" t="s">
        <v>472</v>
      </c>
      <c r="F126" s="13" t="s">
        <v>1089</v>
      </c>
      <c r="G126" s="14">
        <v>4</v>
      </c>
      <c r="H126" s="14">
        <v>3</v>
      </c>
      <c r="I126" s="14">
        <v>0.75</v>
      </c>
      <c r="J126" s="14">
        <v>0</v>
      </c>
      <c r="K126" s="14">
        <v>0</v>
      </c>
      <c r="L126" s="14">
        <v>0</v>
      </c>
    </row>
    <row r="127" spans="1:12" ht="38.25">
      <c r="A127" s="13" t="s">
        <v>832</v>
      </c>
      <c r="B127" s="14">
        <v>3.75</v>
      </c>
      <c r="C127" s="14" t="s">
        <v>959</v>
      </c>
      <c r="D127" s="55">
        <f>B127/3</f>
        <v>1.25</v>
      </c>
      <c r="E127" s="13" t="s">
        <v>472</v>
      </c>
      <c r="F127" s="13" t="s">
        <v>1089</v>
      </c>
      <c r="G127" s="14">
        <v>4</v>
      </c>
      <c r="H127" s="14">
        <v>3</v>
      </c>
      <c r="I127" s="14">
        <v>0.75</v>
      </c>
      <c r="J127" s="14">
        <v>0</v>
      </c>
      <c r="K127" s="14">
        <v>0</v>
      </c>
      <c r="L127" s="14">
        <v>0</v>
      </c>
    </row>
    <row r="128" spans="1:12" ht="38.25">
      <c r="A128" s="13" t="s">
        <v>832</v>
      </c>
      <c r="B128" s="14">
        <v>3.75</v>
      </c>
      <c r="C128" s="14" t="s">
        <v>960</v>
      </c>
      <c r="D128" s="55">
        <f>B128/3</f>
        <v>1.25</v>
      </c>
      <c r="E128" s="13" t="s">
        <v>472</v>
      </c>
      <c r="F128" s="13" t="s">
        <v>1089</v>
      </c>
      <c r="G128" s="14">
        <v>4</v>
      </c>
      <c r="H128" s="14">
        <v>3</v>
      </c>
      <c r="I128" s="14">
        <v>0.75</v>
      </c>
      <c r="J128" s="14">
        <v>0</v>
      </c>
      <c r="K128" s="14">
        <v>0</v>
      </c>
      <c r="L128" s="14">
        <v>0</v>
      </c>
    </row>
    <row r="129" spans="1:12" ht="25.5">
      <c r="A129" s="13" t="s">
        <v>367</v>
      </c>
      <c r="B129" s="14">
        <v>2.5</v>
      </c>
      <c r="C129" s="14" t="s">
        <v>1156</v>
      </c>
      <c r="D129" s="54">
        <f t="shared" si="3"/>
        <v>2.5</v>
      </c>
      <c r="E129" s="13" t="s">
        <v>472</v>
      </c>
      <c r="F129" s="13" t="s">
        <v>1089</v>
      </c>
      <c r="G129" s="14">
        <v>2</v>
      </c>
      <c r="H129" s="14">
        <v>1</v>
      </c>
      <c r="I129" s="14">
        <v>0.5</v>
      </c>
      <c r="J129" s="14">
        <v>0</v>
      </c>
      <c r="K129" s="14">
        <v>0</v>
      </c>
      <c r="L129" s="14">
        <v>0</v>
      </c>
    </row>
    <row r="130" spans="1:12" ht="38.25">
      <c r="A130" s="13" t="s">
        <v>368</v>
      </c>
      <c r="B130" s="14">
        <v>5</v>
      </c>
      <c r="C130" s="14" t="s">
        <v>961</v>
      </c>
      <c r="D130" s="54">
        <f t="shared" si="3"/>
        <v>5</v>
      </c>
      <c r="E130" s="13" t="s">
        <v>472</v>
      </c>
      <c r="F130" s="13" t="s">
        <v>1089</v>
      </c>
      <c r="G130" s="14">
        <v>1</v>
      </c>
      <c r="H130" s="14">
        <v>1</v>
      </c>
      <c r="I130" s="14">
        <v>1</v>
      </c>
      <c r="J130" s="14">
        <v>0</v>
      </c>
      <c r="K130" s="14">
        <v>0</v>
      </c>
      <c r="L130" s="14">
        <v>0</v>
      </c>
    </row>
    <row r="131" spans="1:12" ht="25.5">
      <c r="A131" s="13" t="s">
        <v>838</v>
      </c>
      <c r="B131" s="14">
        <v>5</v>
      </c>
      <c r="C131" s="14" t="s">
        <v>332</v>
      </c>
      <c r="D131" s="54">
        <f t="shared" si="3"/>
        <v>5</v>
      </c>
      <c r="E131" s="13" t="s">
        <v>472</v>
      </c>
      <c r="F131" s="13" t="s">
        <v>1089</v>
      </c>
      <c r="G131" s="14">
        <v>1</v>
      </c>
      <c r="H131" s="14">
        <v>1</v>
      </c>
      <c r="I131" s="14">
        <v>1</v>
      </c>
      <c r="J131" s="14">
        <v>0</v>
      </c>
      <c r="K131" s="14">
        <v>0</v>
      </c>
      <c r="L131" s="14">
        <v>0</v>
      </c>
    </row>
    <row r="132" spans="1:12" ht="38.25">
      <c r="A132" s="13" t="s">
        <v>795</v>
      </c>
      <c r="B132" s="14">
        <v>5</v>
      </c>
      <c r="C132" s="14" t="s">
        <v>716</v>
      </c>
      <c r="D132" s="54">
        <f t="shared" si="3"/>
        <v>5</v>
      </c>
      <c r="E132" s="13" t="s">
        <v>472</v>
      </c>
      <c r="F132" s="13" t="s">
        <v>1089</v>
      </c>
      <c r="G132" s="14">
        <v>1</v>
      </c>
      <c r="H132" s="14">
        <v>1</v>
      </c>
      <c r="I132" s="14">
        <v>1</v>
      </c>
      <c r="J132" s="14">
        <v>0</v>
      </c>
      <c r="K132" s="14">
        <v>0</v>
      </c>
      <c r="L132" s="14">
        <v>0</v>
      </c>
    </row>
    <row r="133" spans="1:12" ht="38.25">
      <c r="A133" s="13" t="s">
        <v>796</v>
      </c>
      <c r="B133" s="14">
        <v>5</v>
      </c>
      <c r="C133" s="14" t="s">
        <v>327</v>
      </c>
      <c r="D133" s="54">
        <f>B133/3</f>
        <v>1.6666666666666667</v>
      </c>
      <c r="E133" s="13" t="s">
        <v>472</v>
      </c>
      <c r="F133" s="13" t="s">
        <v>1089</v>
      </c>
      <c r="G133" s="14">
        <v>3</v>
      </c>
      <c r="H133" s="14">
        <v>3</v>
      </c>
      <c r="I133" s="14">
        <v>1</v>
      </c>
      <c r="J133" s="14">
        <v>0</v>
      </c>
      <c r="K133" s="14">
        <v>0</v>
      </c>
      <c r="L133" s="14">
        <v>0</v>
      </c>
    </row>
    <row r="134" spans="1:12" ht="38.25">
      <c r="A134" s="13" t="s">
        <v>796</v>
      </c>
      <c r="B134" s="14">
        <v>5</v>
      </c>
      <c r="C134" s="14" t="s">
        <v>328</v>
      </c>
      <c r="D134" s="54">
        <f>B134/3</f>
        <v>1.6666666666666667</v>
      </c>
      <c r="E134" s="13" t="s">
        <v>472</v>
      </c>
      <c r="F134" s="13" t="s">
        <v>1089</v>
      </c>
      <c r="G134" s="14">
        <v>3</v>
      </c>
      <c r="H134" s="14">
        <v>3</v>
      </c>
      <c r="I134" s="14">
        <v>1</v>
      </c>
      <c r="J134" s="14">
        <v>0</v>
      </c>
      <c r="K134" s="14">
        <v>0</v>
      </c>
      <c r="L134" s="14">
        <v>0</v>
      </c>
    </row>
    <row r="135" spans="1:12" ht="38.25">
      <c r="A135" s="13" t="s">
        <v>796</v>
      </c>
      <c r="B135" s="14">
        <v>5</v>
      </c>
      <c r="C135" s="14" t="s">
        <v>373</v>
      </c>
      <c r="D135" s="54">
        <f>B135/3</f>
        <v>1.6666666666666667</v>
      </c>
      <c r="E135" s="13" t="s">
        <v>472</v>
      </c>
      <c r="F135" s="13" t="s">
        <v>1089</v>
      </c>
      <c r="G135" s="14">
        <v>3</v>
      </c>
      <c r="H135" s="14">
        <v>3</v>
      </c>
      <c r="I135" s="14">
        <v>1</v>
      </c>
      <c r="J135" s="14">
        <v>0</v>
      </c>
      <c r="K135" s="14">
        <v>0</v>
      </c>
      <c r="L135" s="14">
        <v>0</v>
      </c>
    </row>
    <row r="136" spans="1:12" ht="38.25">
      <c r="A136" s="13" t="s">
        <v>361</v>
      </c>
      <c r="B136" s="14">
        <v>5</v>
      </c>
      <c r="C136" s="14" t="s">
        <v>716</v>
      </c>
      <c r="D136" s="54">
        <f t="shared" si="3"/>
        <v>5</v>
      </c>
      <c r="E136" s="13" t="s">
        <v>472</v>
      </c>
      <c r="F136" s="13" t="s">
        <v>1089</v>
      </c>
      <c r="G136" s="14">
        <v>1</v>
      </c>
      <c r="H136" s="14">
        <v>1</v>
      </c>
      <c r="I136" s="14">
        <v>1</v>
      </c>
      <c r="J136" s="14">
        <v>0</v>
      </c>
      <c r="K136" s="14">
        <v>0</v>
      </c>
      <c r="L136" s="14">
        <v>0</v>
      </c>
    </row>
    <row r="137" spans="1:12" ht="38.25">
      <c r="A137" s="13" t="s">
        <v>830</v>
      </c>
      <c r="B137" s="14">
        <v>5</v>
      </c>
      <c r="C137" s="14" t="s">
        <v>566</v>
      </c>
      <c r="D137" s="54">
        <f t="shared" si="3"/>
        <v>5</v>
      </c>
      <c r="E137" s="13" t="s">
        <v>472</v>
      </c>
      <c r="F137" s="13" t="s">
        <v>1089</v>
      </c>
      <c r="G137" s="14">
        <v>1</v>
      </c>
      <c r="H137" s="14">
        <v>1</v>
      </c>
      <c r="I137" s="14">
        <v>1</v>
      </c>
      <c r="J137" s="14">
        <v>0</v>
      </c>
      <c r="K137" s="14">
        <v>0</v>
      </c>
      <c r="L137" s="14">
        <v>0</v>
      </c>
    </row>
    <row r="138" spans="1:12" ht="38.25">
      <c r="A138" s="13" t="s">
        <v>1195</v>
      </c>
      <c r="B138" s="14">
        <v>2.5</v>
      </c>
      <c r="C138" s="14" t="s">
        <v>1029</v>
      </c>
      <c r="D138" s="54">
        <f t="shared" si="3"/>
        <v>2.5</v>
      </c>
      <c r="E138" s="13" t="s">
        <v>472</v>
      </c>
      <c r="F138" s="13" t="s">
        <v>1089</v>
      </c>
      <c r="G138" s="14">
        <v>2</v>
      </c>
      <c r="H138" s="14">
        <v>1</v>
      </c>
      <c r="I138" s="14">
        <v>0.5</v>
      </c>
      <c r="J138" s="14">
        <v>0</v>
      </c>
      <c r="K138" s="14">
        <v>0</v>
      </c>
      <c r="L138" s="14">
        <v>0</v>
      </c>
    </row>
    <row r="139" spans="1:12" ht="38.25">
      <c r="A139" s="13" t="s">
        <v>350</v>
      </c>
      <c r="B139" s="14">
        <v>2.5</v>
      </c>
      <c r="C139" s="14" t="s">
        <v>1066</v>
      </c>
      <c r="D139" s="54">
        <f t="shared" si="3"/>
        <v>2.5</v>
      </c>
      <c r="E139" s="13" t="s">
        <v>472</v>
      </c>
      <c r="F139" s="13" t="s">
        <v>1089</v>
      </c>
      <c r="G139" s="14">
        <v>2</v>
      </c>
      <c r="H139" s="14">
        <v>1</v>
      </c>
      <c r="I139" s="14">
        <v>0.5</v>
      </c>
      <c r="J139" s="14">
        <v>0</v>
      </c>
      <c r="K139" s="14">
        <v>0</v>
      </c>
      <c r="L139" s="14">
        <v>0</v>
      </c>
    </row>
    <row r="140" spans="1:12" ht="38.25">
      <c r="A140" s="13" t="s">
        <v>808</v>
      </c>
      <c r="B140" s="14">
        <v>5</v>
      </c>
      <c r="C140" s="14" t="s">
        <v>567</v>
      </c>
      <c r="D140" s="54">
        <f t="shared" si="3"/>
        <v>5</v>
      </c>
      <c r="E140" s="13" t="s">
        <v>472</v>
      </c>
      <c r="F140" s="13" t="s">
        <v>1089</v>
      </c>
      <c r="G140" s="14">
        <v>1</v>
      </c>
      <c r="H140" s="14">
        <v>1</v>
      </c>
      <c r="I140" s="14">
        <v>1</v>
      </c>
      <c r="J140" s="14">
        <v>0</v>
      </c>
      <c r="K140" s="14">
        <v>0</v>
      </c>
      <c r="L140" s="14">
        <v>0</v>
      </c>
    </row>
    <row r="141" spans="1:12" ht="38.25">
      <c r="A141" s="13" t="s">
        <v>812</v>
      </c>
      <c r="B141" s="14">
        <v>5</v>
      </c>
      <c r="C141" s="14" t="s">
        <v>1039</v>
      </c>
      <c r="D141" s="54">
        <f t="shared" si="3"/>
        <v>5</v>
      </c>
      <c r="E141" s="13" t="s">
        <v>472</v>
      </c>
      <c r="F141" s="13" t="s">
        <v>1089</v>
      </c>
      <c r="G141" s="14">
        <v>1</v>
      </c>
      <c r="H141" s="14">
        <v>1</v>
      </c>
      <c r="I141" s="14">
        <v>1</v>
      </c>
      <c r="J141" s="14">
        <v>0</v>
      </c>
      <c r="K141" s="14">
        <v>0</v>
      </c>
      <c r="L141" s="14">
        <v>0</v>
      </c>
    </row>
    <row r="142" spans="1:12" ht="38.25">
      <c r="A142" s="13" t="s">
        <v>813</v>
      </c>
      <c r="B142" s="14">
        <v>5</v>
      </c>
      <c r="C142" s="14" t="s">
        <v>327</v>
      </c>
      <c r="D142" s="54">
        <f>B142/3</f>
        <v>1.6666666666666667</v>
      </c>
      <c r="E142" s="13" t="s">
        <v>472</v>
      </c>
      <c r="F142" s="13" t="s">
        <v>1089</v>
      </c>
      <c r="G142" s="14">
        <v>3</v>
      </c>
      <c r="H142" s="14">
        <v>3</v>
      </c>
      <c r="I142" s="14">
        <v>1</v>
      </c>
      <c r="J142" s="14">
        <v>0</v>
      </c>
      <c r="K142" s="14">
        <v>0</v>
      </c>
      <c r="L142" s="14">
        <v>0</v>
      </c>
    </row>
    <row r="143" spans="1:12" ht="38.25">
      <c r="A143" s="13" t="s">
        <v>813</v>
      </c>
      <c r="B143" s="14">
        <v>5</v>
      </c>
      <c r="C143" s="14" t="s">
        <v>328</v>
      </c>
      <c r="D143" s="54">
        <f>B143/3</f>
        <v>1.6666666666666667</v>
      </c>
      <c r="E143" s="13" t="s">
        <v>472</v>
      </c>
      <c r="F143" s="13" t="s">
        <v>1089</v>
      </c>
      <c r="G143" s="14">
        <v>3</v>
      </c>
      <c r="H143" s="14">
        <v>3</v>
      </c>
      <c r="I143" s="14">
        <v>1</v>
      </c>
      <c r="J143" s="14">
        <v>0</v>
      </c>
      <c r="K143" s="14">
        <v>0</v>
      </c>
      <c r="L143" s="14">
        <v>0</v>
      </c>
    </row>
    <row r="144" spans="1:12" ht="38.25">
      <c r="A144" s="13" t="s">
        <v>813</v>
      </c>
      <c r="B144" s="14">
        <v>5</v>
      </c>
      <c r="C144" s="14" t="s">
        <v>373</v>
      </c>
      <c r="D144" s="54">
        <f>B144/3</f>
        <v>1.6666666666666667</v>
      </c>
      <c r="E144" s="13" t="s">
        <v>472</v>
      </c>
      <c r="F144" s="13" t="s">
        <v>1089</v>
      </c>
      <c r="G144" s="14">
        <v>3</v>
      </c>
      <c r="H144" s="14">
        <v>3</v>
      </c>
      <c r="I144" s="14">
        <v>1</v>
      </c>
      <c r="J144" s="14">
        <v>0</v>
      </c>
      <c r="K144" s="14">
        <v>0</v>
      </c>
      <c r="L144" s="14">
        <v>0</v>
      </c>
    </row>
    <row r="145" spans="1:12" ht="38.25">
      <c r="A145" s="13" t="s">
        <v>33</v>
      </c>
      <c r="B145" s="14">
        <v>5</v>
      </c>
      <c r="C145" s="14" t="s">
        <v>580</v>
      </c>
      <c r="D145" s="54">
        <f t="shared" si="3"/>
        <v>5</v>
      </c>
      <c r="E145" s="13" t="s">
        <v>472</v>
      </c>
      <c r="F145" s="13" t="s">
        <v>1089</v>
      </c>
      <c r="G145" s="14">
        <v>1</v>
      </c>
      <c r="H145" s="14">
        <v>1</v>
      </c>
      <c r="I145" s="14">
        <v>1</v>
      </c>
      <c r="J145" s="14">
        <v>0</v>
      </c>
      <c r="K145" s="14">
        <v>0</v>
      </c>
      <c r="L145" s="14">
        <v>0</v>
      </c>
    </row>
    <row r="146" spans="1:12" ht="38.25">
      <c r="A146" s="13" t="s">
        <v>34</v>
      </c>
      <c r="B146" s="14">
        <v>5</v>
      </c>
      <c r="C146" s="14" t="s">
        <v>912</v>
      </c>
      <c r="D146" s="54">
        <f t="shared" si="3"/>
        <v>5</v>
      </c>
      <c r="E146" s="13" t="s">
        <v>472</v>
      </c>
      <c r="F146" s="13" t="s">
        <v>1089</v>
      </c>
      <c r="G146" s="14">
        <v>1</v>
      </c>
      <c r="H146" s="14">
        <v>1</v>
      </c>
      <c r="I146" s="14">
        <v>1</v>
      </c>
      <c r="J146" s="14">
        <v>0</v>
      </c>
      <c r="K146" s="14">
        <v>0</v>
      </c>
      <c r="L146" s="14">
        <v>0</v>
      </c>
    </row>
    <row r="147" spans="1:12" ht="38.25">
      <c r="A147" s="13" t="s">
        <v>35</v>
      </c>
      <c r="B147" s="14">
        <v>5</v>
      </c>
      <c r="C147" s="14" t="s">
        <v>918</v>
      </c>
      <c r="D147" s="54">
        <f t="shared" si="3"/>
        <v>5</v>
      </c>
      <c r="E147" s="13" t="s">
        <v>472</v>
      </c>
      <c r="F147" s="13" t="s">
        <v>1089</v>
      </c>
      <c r="G147" s="14">
        <v>1</v>
      </c>
      <c r="H147" s="14">
        <v>1</v>
      </c>
      <c r="I147" s="14">
        <v>1</v>
      </c>
      <c r="J147" s="14">
        <v>0</v>
      </c>
      <c r="K147" s="14">
        <v>0</v>
      </c>
      <c r="L147" s="14">
        <v>0</v>
      </c>
    </row>
    <row r="148" spans="1:12" ht="38.25">
      <c r="A148" s="13" t="s">
        <v>1137</v>
      </c>
      <c r="B148" s="14">
        <v>5</v>
      </c>
      <c r="C148" s="14" t="s">
        <v>567</v>
      </c>
      <c r="D148" s="54">
        <f t="shared" si="3"/>
        <v>5</v>
      </c>
      <c r="E148" s="13" t="s">
        <v>472</v>
      </c>
      <c r="F148" s="13" t="s">
        <v>1089</v>
      </c>
      <c r="G148" s="14">
        <v>1</v>
      </c>
      <c r="H148" s="14">
        <v>1</v>
      </c>
      <c r="I148" s="14">
        <v>1</v>
      </c>
      <c r="J148" s="14">
        <v>0</v>
      </c>
      <c r="K148" s="14">
        <v>0</v>
      </c>
      <c r="L148" s="14">
        <v>0</v>
      </c>
    </row>
    <row r="149" spans="1:12" ht="38.25">
      <c r="A149" s="13" t="s">
        <v>1138</v>
      </c>
      <c r="B149" s="14">
        <v>5</v>
      </c>
      <c r="C149" s="14" t="s">
        <v>911</v>
      </c>
      <c r="D149" s="54">
        <f t="shared" si="3"/>
        <v>5</v>
      </c>
      <c r="E149" s="13" t="s">
        <v>472</v>
      </c>
      <c r="F149" s="13" t="s">
        <v>1089</v>
      </c>
      <c r="G149" s="14">
        <v>1</v>
      </c>
      <c r="H149" s="14">
        <v>1</v>
      </c>
      <c r="I149" s="14">
        <v>1</v>
      </c>
      <c r="J149" s="14">
        <v>0</v>
      </c>
      <c r="K149" s="14">
        <v>0</v>
      </c>
      <c r="L149" s="14">
        <v>0</v>
      </c>
    </row>
    <row r="150" spans="1:12" ht="38.25">
      <c r="A150" s="13" t="s">
        <v>1139</v>
      </c>
      <c r="B150" s="14">
        <v>5</v>
      </c>
      <c r="C150" s="14" t="s">
        <v>332</v>
      </c>
      <c r="D150" s="54">
        <f t="shared" si="3"/>
        <v>5</v>
      </c>
      <c r="E150" s="13" t="s">
        <v>472</v>
      </c>
      <c r="F150" s="13" t="s">
        <v>1089</v>
      </c>
      <c r="G150" s="14">
        <v>1</v>
      </c>
      <c r="H150" s="14">
        <v>1</v>
      </c>
      <c r="I150" s="14">
        <v>1</v>
      </c>
      <c r="J150" s="14">
        <v>0</v>
      </c>
      <c r="K150" s="14">
        <v>0</v>
      </c>
      <c r="L150" s="14">
        <v>0</v>
      </c>
    </row>
    <row r="151" spans="1:12" ht="38.25">
      <c r="A151" s="13" t="s">
        <v>628</v>
      </c>
      <c r="B151" s="14">
        <v>5</v>
      </c>
      <c r="C151" s="14" t="s">
        <v>1079</v>
      </c>
      <c r="D151" s="54">
        <f t="shared" si="3"/>
        <v>5</v>
      </c>
      <c r="E151" s="13" t="s">
        <v>472</v>
      </c>
      <c r="F151" s="13" t="s">
        <v>1089</v>
      </c>
      <c r="G151" s="14">
        <v>1</v>
      </c>
      <c r="H151" s="14">
        <v>1</v>
      </c>
      <c r="I151" s="14">
        <v>1</v>
      </c>
      <c r="J151" s="14">
        <v>0</v>
      </c>
      <c r="K151" s="14">
        <v>0</v>
      </c>
      <c r="L151" s="14">
        <v>0</v>
      </c>
    </row>
    <row r="152" spans="1:12" ht="38.25">
      <c r="A152" s="13" t="s">
        <v>191</v>
      </c>
      <c r="B152" s="14">
        <v>1.67</v>
      </c>
      <c r="C152" s="14" t="s">
        <v>1068</v>
      </c>
      <c r="D152" s="54">
        <f t="shared" si="3"/>
        <v>1.67</v>
      </c>
      <c r="E152" s="13" t="s">
        <v>472</v>
      </c>
      <c r="F152" s="13" t="s">
        <v>1089</v>
      </c>
      <c r="G152" s="14">
        <v>3</v>
      </c>
      <c r="H152" s="14">
        <v>1</v>
      </c>
      <c r="I152" s="14">
        <v>0.333</v>
      </c>
      <c r="J152" s="14">
        <v>0</v>
      </c>
      <c r="K152" s="14">
        <v>0</v>
      </c>
      <c r="L152" s="14">
        <v>0</v>
      </c>
    </row>
    <row r="153" spans="1:12" ht="38.25">
      <c r="A153" s="13" t="s">
        <v>192</v>
      </c>
      <c r="B153" s="14">
        <v>2.5</v>
      </c>
      <c r="C153" s="14" t="s">
        <v>560</v>
      </c>
      <c r="D153" s="54">
        <f t="shared" si="3"/>
        <v>2.5</v>
      </c>
      <c r="E153" s="13" t="s">
        <v>472</v>
      </c>
      <c r="F153" s="13" t="s">
        <v>1089</v>
      </c>
      <c r="G153" s="14">
        <v>2</v>
      </c>
      <c r="H153" s="14">
        <v>1</v>
      </c>
      <c r="I153" s="14">
        <v>0.5</v>
      </c>
      <c r="J153" s="14">
        <v>0</v>
      </c>
      <c r="K153" s="14">
        <v>0</v>
      </c>
      <c r="L153" s="14">
        <v>0</v>
      </c>
    </row>
    <row r="154" spans="1:12" ht="38.25">
      <c r="A154" s="13" t="s">
        <v>193</v>
      </c>
      <c r="B154" s="14">
        <v>2.5</v>
      </c>
      <c r="C154" s="14" t="s">
        <v>1062</v>
      </c>
      <c r="D154" s="54">
        <f t="shared" si="3"/>
        <v>2.5</v>
      </c>
      <c r="E154" s="13" t="s">
        <v>472</v>
      </c>
      <c r="F154" s="13" t="s">
        <v>1089</v>
      </c>
      <c r="G154" s="14">
        <v>2</v>
      </c>
      <c r="H154" s="14">
        <v>1</v>
      </c>
      <c r="I154" s="14">
        <v>0.5</v>
      </c>
      <c r="J154" s="14">
        <v>0</v>
      </c>
      <c r="K154" s="14">
        <v>0</v>
      </c>
      <c r="L154" s="14">
        <v>0</v>
      </c>
    </row>
    <row r="155" spans="1:12" ht="38.25">
      <c r="A155" s="13" t="s">
        <v>6</v>
      </c>
      <c r="B155" s="14">
        <v>1.25</v>
      </c>
      <c r="C155" s="14" t="s">
        <v>1032</v>
      </c>
      <c r="D155" s="54">
        <f t="shared" si="3"/>
        <v>1.25</v>
      </c>
      <c r="E155" s="13" t="s">
        <v>472</v>
      </c>
      <c r="F155" s="13" t="s">
        <v>1089</v>
      </c>
      <c r="G155" s="14">
        <v>2</v>
      </c>
      <c r="H155" s="14">
        <v>0.5</v>
      </c>
      <c r="I155" s="14">
        <v>0.25</v>
      </c>
      <c r="J155" s="14">
        <v>0</v>
      </c>
      <c r="K155" s="14">
        <v>0</v>
      </c>
      <c r="L155" s="14">
        <v>0</v>
      </c>
    </row>
    <row r="156" spans="1:12" ht="38.25">
      <c r="A156" s="13" t="s">
        <v>7</v>
      </c>
      <c r="B156" s="14">
        <v>1.25</v>
      </c>
      <c r="C156" s="14" t="s">
        <v>1032</v>
      </c>
      <c r="D156" s="54">
        <f t="shared" si="3"/>
        <v>1.25</v>
      </c>
      <c r="E156" s="13" t="s">
        <v>472</v>
      </c>
      <c r="F156" s="13" t="s">
        <v>1089</v>
      </c>
      <c r="G156" s="14">
        <v>4</v>
      </c>
      <c r="H156" s="14">
        <v>1</v>
      </c>
      <c r="I156" s="14">
        <v>0.25</v>
      </c>
      <c r="J156" s="14">
        <v>0</v>
      </c>
      <c r="K156" s="14">
        <v>0</v>
      </c>
      <c r="L156" s="14">
        <v>0</v>
      </c>
    </row>
    <row r="157" spans="1:12" ht="38.25">
      <c r="A157" s="13" t="s">
        <v>8</v>
      </c>
      <c r="B157" s="14">
        <v>0.83</v>
      </c>
      <c r="C157" s="14" t="s">
        <v>1032</v>
      </c>
      <c r="D157" s="54">
        <f t="shared" si="3"/>
        <v>0.83</v>
      </c>
      <c r="E157" s="13" t="s">
        <v>472</v>
      </c>
      <c r="F157" s="13" t="s">
        <v>1089</v>
      </c>
      <c r="G157" s="14">
        <v>3</v>
      </c>
      <c r="H157" s="14">
        <v>0.5</v>
      </c>
      <c r="I157" s="14">
        <v>0.167</v>
      </c>
      <c r="J157" s="14">
        <v>0</v>
      </c>
      <c r="K157" s="14">
        <v>0</v>
      </c>
      <c r="L157" s="14">
        <v>0</v>
      </c>
    </row>
    <row r="158" spans="1:12" ht="38.25">
      <c r="A158" s="13" t="s">
        <v>592</v>
      </c>
      <c r="B158" s="14">
        <v>2.5</v>
      </c>
      <c r="C158" s="14" t="s">
        <v>559</v>
      </c>
      <c r="D158" s="55">
        <f>B158/4*2</f>
        <v>1.25</v>
      </c>
      <c r="E158" s="13" t="s">
        <v>472</v>
      </c>
      <c r="F158" s="13" t="s">
        <v>1089</v>
      </c>
      <c r="G158" s="14">
        <v>4</v>
      </c>
      <c r="H158" s="50">
        <v>3</v>
      </c>
      <c r="I158" s="14">
        <v>0.5</v>
      </c>
      <c r="J158" s="14">
        <v>0</v>
      </c>
      <c r="K158" s="14">
        <v>0</v>
      </c>
      <c r="L158" s="14">
        <v>0</v>
      </c>
    </row>
    <row r="159" spans="1:12" ht="38.25">
      <c r="A159" s="13" t="s">
        <v>592</v>
      </c>
      <c r="B159" s="14">
        <v>2.5</v>
      </c>
      <c r="C159" s="14" t="s">
        <v>1055</v>
      </c>
      <c r="D159" s="55">
        <f>B159/4</f>
        <v>0.625</v>
      </c>
      <c r="E159" s="13" t="s">
        <v>472</v>
      </c>
      <c r="F159" s="13" t="s">
        <v>1089</v>
      </c>
      <c r="G159" s="14">
        <v>4</v>
      </c>
      <c r="H159" s="50">
        <v>3</v>
      </c>
      <c r="I159" s="14">
        <v>0.5</v>
      </c>
      <c r="J159" s="14">
        <v>0</v>
      </c>
      <c r="K159" s="14">
        <v>0</v>
      </c>
      <c r="L159" s="14">
        <v>0</v>
      </c>
    </row>
    <row r="160" spans="1:12" ht="38.25">
      <c r="A160" s="13" t="s">
        <v>592</v>
      </c>
      <c r="B160" s="14">
        <v>2.5</v>
      </c>
      <c r="C160" s="14" t="s">
        <v>570</v>
      </c>
      <c r="D160" s="55">
        <f>B160/4</f>
        <v>0.625</v>
      </c>
      <c r="E160" s="13" t="s">
        <v>472</v>
      </c>
      <c r="F160" s="13" t="s">
        <v>1089</v>
      </c>
      <c r="G160" s="14">
        <v>4</v>
      </c>
      <c r="H160" s="50">
        <v>3</v>
      </c>
      <c r="I160" s="14">
        <v>0.5</v>
      </c>
      <c r="J160" s="14">
        <v>0</v>
      </c>
      <c r="K160" s="14">
        <v>0</v>
      </c>
      <c r="L160" s="14">
        <v>0</v>
      </c>
    </row>
    <row r="161" spans="1:12" ht="38.25">
      <c r="A161" s="13" t="s">
        <v>593</v>
      </c>
      <c r="B161" s="14">
        <v>14.8</v>
      </c>
      <c r="C161" s="14" t="s">
        <v>1055</v>
      </c>
      <c r="D161" s="54">
        <f t="shared" si="3"/>
        <v>14.8</v>
      </c>
      <c r="E161" s="13" t="s">
        <v>857</v>
      </c>
      <c r="F161" s="13" t="s">
        <v>688</v>
      </c>
      <c r="G161" s="14">
        <v>5</v>
      </c>
      <c r="H161" s="14">
        <v>1</v>
      </c>
      <c r="I161" s="14">
        <v>0.2</v>
      </c>
      <c r="J161" s="14">
        <v>3</v>
      </c>
      <c r="K161" s="14">
        <v>0</v>
      </c>
      <c r="L161" s="14">
        <v>0</v>
      </c>
    </row>
    <row r="162" spans="1:12" ht="38.25">
      <c r="A162" s="13" t="s">
        <v>640</v>
      </c>
      <c r="B162" s="14">
        <v>2</v>
      </c>
      <c r="C162" s="14" t="s">
        <v>336</v>
      </c>
      <c r="D162" s="54">
        <f t="shared" si="3"/>
        <v>2</v>
      </c>
      <c r="E162" s="13" t="s">
        <v>634</v>
      </c>
      <c r="F162" s="13" t="s">
        <v>688</v>
      </c>
      <c r="G162" s="14">
        <v>3</v>
      </c>
      <c r="H162" s="14">
        <v>1</v>
      </c>
      <c r="I162" s="14">
        <v>0.333</v>
      </c>
      <c r="J162" s="14">
        <v>0</v>
      </c>
      <c r="K162" s="14">
        <v>0</v>
      </c>
      <c r="L162" s="14">
        <v>0</v>
      </c>
    </row>
    <row r="163" spans="1:12" ht="38.25">
      <c r="A163" s="13" t="s">
        <v>641</v>
      </c>
      <c r="B163" s="14">
        <v>1.67</v>
      </c>
      <c r="C163" s="14" t="s">
        <v>1023</v>
      </c>
      <c r="D163" s="54">
        <f t="shared" si="3"/>
        <v>1.67</v>
      </c>
      <c r="E163" s="13" t="s">
        <v>472</v>
      </c>
      <c r="F163" s="13" t="s">
        <v>688</v>
      </c>
      <c r="G163" s="14">
        <v>3</v>
      </c>
      <c r="H163" s="14">
        <v>1</v>
      </c>
      <c r="I163" s="14">
        <v>0.333</v>
      </c>
      <c r="J163" s="14">
        <v>0</v>
      </c>
      <c r="K163" s="14">
        <v>0</v>
      </c>
      <c r="L163" s="14">
        <v>0</v>
      </c>
    </row>
    <row r="164" spans="1:12" ht="38.25">
      <c r="A164" s="13" t="s">
        <v>642</v>
      </c>
      <c r="B164" s="14">
        <v>10</v>
      </c>
      <c r="C164" s="14" t="s">
        <v>1071</v>
      </c>
      <c r="D164" s="54">
        <f t="shared" si="3"/>
        <v>10</v>
      </c>
      <c r="E164" s="13" t="s">
        <v>643</v>
      </c>
      <c r="F164" s="13" t="s">
        <v>1098</v>
      </c>
      <c r="G164" s="14">
        <v>1</v>
      </c>
      <c r="H164" s="14">
        <v>1</v>
      </c>
      <c r="I164" s="14">
        <v>1</v>
      </c>
      <c r="J164" s="14" t="s">
        <v>644</v>
      </c>
      <c r="K164" s="14">
        <v>0.56</v>
      </c>
      <c r="L164" s="14">
        <v>10</v>
      </c>
    </row>
    <row r="165" spans="1:12" ht="38.25">
      <c r="A165" s="13" t="s">
        <v>645</v>
      </c>
      <c r="B165" s="14">
        <v>10</v>
      </c>
      <c r="C165" s="14" t="s">
        <v>1071</v>
      </c>
      <c r="D165" s="54">
        <f t="shared" si="3"/>
        <v>10</v>
      </c>
      <c r="E165" s="13" t="s">
        <v>643</v>
      </c>
      <c r="F165" s="13" t="s">
        <v>1098</v>
      </c>
      <c r="G165" s="14">
        <v>1</v>
      </c>
      <c r="H165" s="14">
        <v>1</v>
      </c>
      <c r="I165" s="14">
        <v>1</v>
      </c>
      <c r="J165" s="14" t="s">
        <v>644</v>
      </c>
      <c r="K165" s="14">
        <v>0.33</v>
      </c>
      <c r="L165" s="14">
        <v>6</v>
      </c>
    </row>
    <row r="166" spans="1:12" ht="38.25">
      <c r="A166" s="13" t="s">
        <v>928</v>
      </c>
      <c r="B166" s="14">
        <v>10</v>
      </c>
      <c r="C166" s="14" t="s">
        <v>1071</v>
      </c>
      <c r="D166" s="54">
        <f t="shared" si="3"/>
        <v>10</v>
      </c>
      <c r="E166" s="13" t="s">
        <v>643</v>
      </c>
      <c r="F166" s="13" t="s">
        <v>1098</v>
      </c>
      <c r="G166" s="14">
        <v>1</v>
      </c>
      <c r="H166" s="14">
        <v>1</v>
      </c>
      <c r="I166" s="14">
        <v>1</v>
      </c>
      <c r="J166" s="14" t="s">
        <v>644</v>
      </c>
      <c r="K166" s="14">
        <v>0.33</v>
      </c>
      <c r="L166" s="14">
        <v>6</v>
      </c>
    </row>
    <row r="167" spans="1:12" ht="38.25">
      <c r="A167" s="13" t="s">
        <v>602</v>
      </c>
      <c r="B167" s="14">
        <v>10</v>
      </c>
      <c r="C167" s="14" t="s">
        <v>1071</v>
      </c>
      <c r="D167" s="54">
        <f>B167/3</f>
        <v>3.3333333333333335</v>
      </c>
      <c r="E167" s="13" t="s">
        <v>643</v>
      </c>
      <c r="F167" s="13" t="s">
        <v>1098</v>
      </c>
      <c r="G167" s="14">
        <v>3</v>
      </c>
      <c r="H167" s="14">
        <v>3</v>
      </c>
      <c r="I167" s="14">
        <v>1</v>
      </c>
      <c r="J167" s="14">
        <v>1</v>
      </c>
      <c r="K167" s="14">
        <v>0</v>
      </c>
      <c r="L167" s="14">
        <v>0</v>
      </c>
    </row>
    <row r="168" spans="1:12" ht="38.25">
      <c r="A168" s="13" t="s">
        <v>602</v>
      </c>
      <c r="B168" s="14">
        <v>10</v>
      </c>
      <c r="C168" s="14" t="s">
        <v>1055</v>
      </c>
      <c r="D168" s="54">
        <f>B168/3</f>
        <v>3.3333333333333335</v>
      </c>
      <c r="E168" s="13" t="s">
        <v>643</v>
      </c>
      <c r="F168" s="13" t="s">
        <v>1098</v>
      </c>
      <c r="G168" s="14">
        <v>3</v>
      </c>
      <c r="H168" s="14">
        <v>3</v>
      </c>
      <c r="I168" s="14">
        <v>1</v>
      </c>
      <c r="J168" s="14">
        <v>1</v>
      </c>
      <c r="K168" s="14">
        <v>0</v>
      </c>
      <c r="L168" s="14">
        <v>0</v>
      </c>
    </row>
    <row r="169" spans="1:12" ht="38.25">
      <c r="A169" s="13" t="s">
        <v>602</v>
      </c>
      <c r="B169" s="14">
        <v>10</v>
      </c>
      <c r="C169" s="14" t="s">
        <v>1066</v>
      </c>
      <c r="D169" s="54">
        <f>B169/3</f>
        <v>3.3333333333333335</v>
      </c>
      <c r="E169" s="13" t="s">
        <v>643</v>
      </c>
      <c r="F169" s="13" t="s">
        <v>1098</v>
      </c>
      <c r="G169" s="14">
        <v>3</v>
      </c>
      <c r="H169" s="14">
        <v>3</v>
      </c>
      <c r="I169" s="14">
        <v>1</v>
      </c>
      <c r="J169" s="14">
        <v>1</v>
      </c>
      <c r="K169" s="14">
        <v>0</v>
      </c>
      <c r="L169" s="14">
        <v>0</v>
      </c>
    </row>
    <row r="170" spans="1:12" ht="38.25">
      <c r="A170" s="13" t="s">
        <v>987</v>
      </c>
      <c r="B170" s="14">
        <v>10</v>
      </c>
      <c r="C170" s="14" t="s">
        <v>571</v>
      </c>
      <c r="D170" s="54">
        <f t="shared" si="3"/>
        <v>10</v>
      </c>
      <c r="E170" s="13" t="s">
        <v>643</v>
      </c>
      <c r="F170" s="13" t="s">
        <v>1098</v>
      </c>
      <c r="G170" s="14">
        <v>1</v>
      </c>
      <c r="H170" s="14">
        <v>1</v>
      </c>
      <c r="I170" s="14">
        <v>1</v>
      </c>
      <c r="J170" s="14">
        <v>1</v>
      </c>
      <c r="K170" s="14">
        <v>0</v>
      </c>
      <c r="L170" s="14">
        <v>0</v>
      </c>
    </row>
    <row r="171" spans="1:12" ht="38.25">
      <c r="A171" s="13" t="s">
        <v>588</v>
      </c>
      <c r="B171" s="14">
        <v>10</v>
      </c>
      <c r="C171" s="14" t="s">
        <v>356</v>
      </c>
      <c r="D171" s="54">
        <f t="shared" si="3"/>
        <v>10</v>
      </c>
      <c r="E171" s="13" t="s">
        <v>643</v>
      </c>
      <c r="F171" s="13" t="s">
        <v>1098</v>
      </c>
      <c r="G171" s="14">
        <v>1</v>
      </c>
      <c r="H171" s="14">
        <v>1</v>
      </c>
      <c r="I171" s="14">
        <v>1</v>
      </c>
      <c r="J171" s="14">
        <v>1</v>
      </c>
      <c r="K171" s="14">
        <v>0</v>
      </c>
      <c r="L171" s="14">
        <v>0</v>
      </c>
    </row>
    <row r="172" spans="1:12" ht="38.25">
      <c r="A172" s="13" t="s">
        <v>594</v>
      </c>
      <c r="B172" s="14">
        <v>10</v>
      </c>
      <c r="C172" s="14" t="s">
        <v>326</v>
      </c>
      <c r="D172" s="54">
        <f t="shared" si="3"/>
        <v>10</v>
      </c>
      <c r="E172" s="13" t="s">
        <v>643</v>
      </c>
      <c r="F172" s="13" t="s">
        <v>1098</v>
      </c>
      <c r="G172" s="14">
        <v>1</v>
      </c>
      <c r="H172" s="14">
        <v>1</v>
      </c>
      <c r="I172" s="14">
        <v>1</v>
      </c>
      <c r="J172" s="14">
        <v>0</v>
      </c>
      <c r="K172" s="14">
        <v>0</v>
      </c>
      <c r="L172" s="14">
        <v>0</v>
      </c>
    </row>
    <row r="173" spans="1:12" ht="38.25">
      <c r="A173" s="13" t="s">
        <v>595</v>
      </c>
      <c r="B173" s="14">
        <v>10</v>
      </c>
      <c r="C173" s="14" t="s">
        <v>326</v>
      </c>
      <c r="D173" s="54">
        <f t="shared" si="3"/>
        <v>10</v>
      </c>
      <c r="E173" s="13" t="s">
        <v>643</v>
      </c>
      <c r="F173" s="13" t="s">
        <v>1098</v>
      </c>
      <c r="G173" s="14">
        <v>1</v>
      </c>
      <c r="H173" s="14">
        <v>1</v>
      </c>
      <c r="I173" s="14">
        <v>1</v>
      </c>
      <c r="J173" s="14">
        <v>0</v>
      </c>
      <c r="K173" s="14">
        <v>0</v>
      </c>
      <c r="L173" s="14">
        <v>0</v>
      </c>
    </row>
    <row r="174" spans="1:12" ht="38.25">
      <c r="A174" s="13" t="s">
        <v>30</v>
      </c>
      <c r="B174" s="14">
        <v>4</v>
      </c>
      <c r="C174" s="14" t="s">
        <v>1026</v>
      </c>
      <c r="D174" s="54">
        <f t="shared" si="3"/>
        <v>4</v>
      </c>
      <c r="E174" s="13" t="s">
        <v>31</v>
      </c>
      <c r="F174" s="13" t="s">
        <v>1098</v>
      </c>
      <c r="G174" s="14">
        <v>1</v>
      </c>
      <c r="H174" s="14">
        <v>1</v>
      </c>
      <c r="I174" s="14">
        <v>1</v>
      </c>
      <c r="J174" s="14">
        <v>0</v>
      </c>
      <c r="K174" s="14">
        <v>0</v>
      </c>
      <c r="L174" s="14">
        <v>0</v>
      </c>
    </row>
    <row r="175" spans="1:12" ht="38.25">
      <c r="A175" s="13" t="s">
        <v>32</v>
      </c>
      <c r="B175" s="14">
        <v>4</v>
      </c>
      <c r="C175" s="14" t="s">
        <v>571</v>
      </c>
      <c r="D175" s="54">
        <f>B175/2</f>
        <v>2</v>
      </c>
      <c r="E175" s="13" t="s">
        <v>31</v>
      </c>
      <c r="F175" s="13" t="s">
        <v>1098</v>
      </c>
      <c r="G175" s="14">
        <v>2</v>
      </c>
      <c r="H175" s="14">
        <v>2</v>
      </c>
      <c r="I175" s="14">
        <v>1</v>
      </c>
      <c r="J175" s="14">
        <v>0</v>
      </c>
      <c r="K175" s="14">
        <v>0.67</v>
      </c>
      <c r="L175" s="14">
        <v>12</v>
      </c>
    </row>
    <row r="176" spans="1:12" ht="38.25">
      <c r="A176" s="13" t="s">
        <v>32</v>
      </c>
      <c r="B176" s="14">
        <v>4</v>
      </c>
      <c r="C176" s="14" t="s">
        <v>1071</v>
      </c>
      <c r="D176" s="54">
        <f>B176/2</f>
        <v>2</v>
      </c>
      <c r="E176" s="13" t="s">
        <v>31</v>
      </c>
      <c r="F176" s="13" t="s">
        <v>1098</v>
      </c>
      <c r="G176" s="14">
        <v>2</v>
      </c>
      <c r="H176" s="14">
        <v>2</v>
      </c>
      <c r="I176" s="14">
        <v>1</v>
      </c>
      <c r="J176" s="14">
        <v>0</v>
      </c>
      <c r="K176" s="14">
        <v>0.67</v>
      </c>
      <c r="L176" s="14">
        <v>12</v>
      </c>
    </row>
    <row r="177" spans="1:12" ht="38.25">
      <c r="A177" s="13" t="s">
        <v>201</v>
      </c>
      <c r="B177" s="14">
        <v>4</v>
      </c>
      <c r="C177" s="14" t="s">
        <v>571</v>
      </c>
      <c r="D177" s="54">
        <f>B177/2</f>
        <v>2</v>
      </c>
      <c r="E177" s="13" t="s">
        <v>31</v>
      </c>
      <c r="F177" s="13" t="s">
        <v>1098</v>
      </c>
      <c r="G177" s="14">
        <v>2</v>
      </c>
      <c r="H177" s="14">
        <v>2</v>
      </c>
      <c r="I177" s="14">
        <v>1</v>
      </c>
      <c r="J177" s="14">
        <v>0</v>
      </c>
      <c r="K177" s="14">
        <v>0.39</v>
      </c>
      <c r="L177" s="14">
        <v>7</v>
      </c>
    </row>
    <row r="178" spans="1:12" ht="38.25">
      <c r="A178" s="13" t="s">
        <v>201</v>
      </c>
      <c r="B178" s="14">
        <v>4</v>
      </c>
      <c r="C178" s="14" t="s">
        <v>1080</v>
      </c>
      <c r="D178" s="54">
        <f>B178/2</f>
        <v>2</v>
      </c>
      <c r="E178" s="13" t="s">
        <v>31</v>
      </c>
      <c r="F178" s="13" t="s">
        <v>1098</v>
      </c>
      <c r="G178" s="14">
        <v>2</v>
      </c>
      <c r="H178" s="14">
        <v>2</v>
      </c>
      <c r="I178" s="14">
        <v>1</v>
      </c>
      <c r="J178" s="14">
        <v>0</v>
      </c>
      <c r="K178" s="14">
        <v>0.39</v>
      </c>
      <c r="L178" s="14">
        <v>7</v>
      </c>
    </row>
    <row r="179" spans="1:12" ht="38.25">
      <c r="A179" s="13" t="s">
        <v>202</v>
      </c>
      <c r="B179" s="14">
        <v>4</v>
      </c>
      <c r="C179" s="14" t="s">
        <v>1080</v>
      </c>
      <c r="D179" s="54">
        <f t="shared" si="3"/>
        <v>4</v>
      </c>
      <c r="E179" s="13" t="s">
        <v>31</v>
      </c>
      <c r="F179" s="13" t="s">
        <v>1098</v>
      </c>
      <c r="G179" s="14">
        <v>1</v>
      </c>
      <c r="H179" s="14">
        <v>1</v>
      </c>
      <c r="I179" s="14">
        <v>1</v>
      </c>
      <c r="J179" s="14">
        <v>0</v>
      </c>
      <c r="K179" s="14">
        <v>0.56</v>
      </c>
      <c r="L179" s="14">
        <v>10</v>
      </c>
    </row>
    <row r="180" spans="1:12" ht="38.25">
      <c r="A180" s="13" t="s">
        <v>203</v>
      </c>
      <c r="B180" s="14">
        <v>4</v>
      </c>
      <c r="C180" s="14" t="s">
        <v>568</v>
      </c>
      <c r="D180" s="54">
        <f t="shared" si="3"/>
        <v>4</v>
      </c>
      <c r="E180" s="13" t="s">
        <v>31</v>
      </c>
      <c r="F180" s="13" t="s">
        <v>1098</v>
      </c>
      <c r="G180" s="14">
        <v>1</v>
      </c>
      <c r="H180" s="14">
        <v>1</v>
      </c>
      <c r="I180" s="14">
        <v>1</v>
      </c>
      <c r="J180" s="14">
        <v>0</v>
      </c>
      <c r="K180" s="14">
        <v>0.44</v>
      </c>
      <c r="L180" s="14">
        <v>8</v>
      </c>
    </row>
    <row r="181" spans="1:12" ht="51">
      <c r="A181" s="13" t="s">
        <v>999</v>
      </c>
      <c r="B181" s="14">
        <v>4</v>
      </c>
      <c r="C181" s="14" t="s">
        <v>348</v>
      </c>
      <c r="D181" s="54">
        <f t="shared" si="3"/>
        <v>4</v>
      </c>
      <c r="E181" s="13" t="s">
        <v>31</v>
      </c>
      <c r="F181" s="13" t="s">
        <v>1098</v>
      </c>
      <c r="G181" s="14">
        <v>1</v>
      </c>
      <c r="H181" s="14">
        <v>1</v>
      </c>
      <c r="I181" s="14">
        <v>1</v>
      </c>
      <c r="J181" s="14">
        <v>0</v>
      </c>
      <c r="K181" s="14">
        <v>0.33</v>
      </c>
      <c r="L181" s="14">
        <v>6</v>
      </c>
    </row>
    <row r="182" spans="1:12" ht="38.25">
      <c r="A182" s="13" t="s">
        <v>1021</v>
      </c>
      <c r="B182" s="14">
        <v>4</v>
      </c>
      <c r="C182" s="14" t="s">
        <v>1081</v>
      </c>
      <c r="D182" s="54">
        <f>B182/3</f>
        <v>1.3333333333333333</v>
      </c>
      <c r="E182" s="13" t="s">
        <v>31</v>
      </c>
      <c r="F182" s="13" t="s">
        <v>1098</v>
      </c>
      <c r="G182" s="14">
        <v>3</v>
      </c>
      <c r="H182" s="14">
        <v>3</v>
      </c>
      <c r="I182" s="14">
        <v>1</v>
      </c>
      <c r="J182" s="14">
        <v>0</v>
      </c>
      <c r="K182" s="14">
        <v>0.61</v>
      </c>
      <c r="L182" s="14">
        <v>11</v>
      </c>
    </row>
    <row r="183" spans="1:12" ht="38.25">
      <c r="A183" s="13" t="s">
        <v>1021</v>
      </c>
      <c r="B183" s="14">
        <v>4</v>
      </c>
      <c r="C183" s="14" t="s">
        <v>1071</v>
      </c>
      <c r="D183" s="54">
        <f>B183/3</f>
        <v>1.3333333333333333</v>
      </c>
      <c r="E183" s="13" t="s">
        <v>31</v>
      </c>
      <c r="F183" s="13" t="s">
        <v>1098</v>
      </c>
      <c r="G183" s="14">
        <v>3</v>
      </c>
      <c r="H183" s="14">
        <v>3</v>
      </c>
      <c r="I183" s="14">
        <v>1</v>
      </c>
      <c r="J183" s="14">
        <v>0</v>
      </c>
      <c r="K183" s="14">
        <v>0.61</v>
      </c>
      <c r="L183" s="14">
        <v>11</v>
      </c>
    </row>
    <row r="184" spans="1:12" ht="38.25">
      <c r="A184" s="13" t="s">
        <v>1021</v>
      </c>
      <c r="B184" s="14">
        <v>4</v>
      </c>
      <c r="C184" s="14" t="s">
        <v>337</v>
      </c>
      <c r="D184" s="54">
        <f>B184/3</f>
        <v>1.3333333333333333</v>
      </c>
      <c r="E184" s="13" t="s">
        <v>31</v>
      </c>
      <c r="F184" s="13" t="s">
        <v>1098</v>
      </c>
      <c r="G184" s="14">
        <v>3</v>
      </c>
      <c r="H184" s="14">
        <v>3</v>
      </c>
      <c r="I184" s="14">
        <v>1</v>
      </c>
      <c r="J184" s="14">
        <v>0</v>
      </c>
      <c r="K184" s="14">
        <v>0.61</v>
      </c>
      <c r="L184" s="14">
        <v>11</v>
      </c>
    </row>
    <row r="185" spans="1:12" ht="38.25">
      <c r="A185" s="13" t="s">
        <v>1022</v>
      </c>
      <c r="B185" s="14">
        <v>1.33</v>
      </c>
      <c r="C185" s="14" t="s">
        <v>1071</v>
      </c>
      <c r="D185" s="54">
        <f t="shared" si="3"/>
        <v>1.33</v>
      </c>
      <c r="E185" s="13" t="s">
        <v>31</v>
      </c>
      <c r="F185" s="13" t="s">
        <v>1098</v>
      </c>
      <c r="G185" s="14">
        <v>3</v>
      </c>
      <c r="H185" s="14">
        <v>1</v>
      </c>
      <c r="I185" s="14">
        <v>0.333</v>
      </c>
      <c r="J185" s="14">
        <v>0</v>
      </c>
      <c r="K185" s="14">
        <v>0.61</v>
      </c>
      <c r="L185" s="14">
        <v>11</v>
      </c>
    </row>
    <row r="186" spans="1:12" ht="38.25">
      <c r="A186" s="13" t="s">
        <v>366</v>
      </c>
      <c r="B186" s="14">
        <v>4</v>
      </c>
      <c r="C186" s="14" t="s">
        <v>1080</v>
      </c>
      <c r="D186" s="54">
        <f t="shared" si="3"/>
        <v>4</v>
      </c>
      <c r="E186" s="13" t="s">
        <v>31</v>
      </c>
      <c r="F186" s="13" t="s">
        <v>1098</v>
      </c>
      <c r="G186" s="14">
        <v>1</v>
      </c>
      <c r="H186" s="14">
        <v>1</v>
      </c>
      <c r="I186" s="14">
        <v>1</v>
      </c>
      <c r="J186" s="14">
        <v>0</v>
      </c>
      <c r="K186" s="14">
        <v>0.39</v>
      </c>
      <c r="L186" s="14">
        <v>7</v>
      </c>
    </row>
    <row r="187" spans="1:12" ht="38.25">
      <c r="A187" s="13" t="s">
        <v>983</v>
      </c>
      <c r="B187" s="14">
        <v>1</v>
      </c>
      <c r="C187" s="14" t="s">
        <v>561</v>
      </c>
      <c r="D187" s="54">
        <f t="shared" si="3"/>
        <v>1</v>
      </c>
      <c r="E187" s="13" t="s">
        <v>984</v>
      </c>
      <c r="F187" s="13" t="s">
        <v>1098</v>
      </c>
      <c r="G187" s="14">
        <v>2</v>
      </c>
      <c r="H187" s="14">
        <v>1</v>
      </c>
      <c r="I187" s="14">
        <v>0.5</v>
      </c>
      <c r="J187" s="14">
        <v>0</v>
      </c>
      <c r="K187" s="14">
        <v>0.44</v>
      </c>
      <c r="L187" s="14">
        <v>8</v>
      </c>
    </row>
    <row r="188" spans="1:12" ht="38.25">
      <c r="A188" s="13" t="s">
        <v>532</v>
      </c>
      <c r="B188" s="14">
        <v>2</v>
      </c>
      <c r="C188" s="14" t="s">
        <v>1082</v>
      </c>
      <c r="D188" s="54">
        <f t="shared" si="3"/>
        <v>2</v>
      </c>
      <c r="E188" s="13" t="s">
        <v>984</v>
      </c>
      <c r="F188" s="13" t="s">
        <v>1098</v>
      </c>
      <c r="G188" s="14">
        <v>1</v>
      </c>
      <c r="H188" s="14">
        <v>1</v>
      </c>
      <c r="I188" s="14">
        <v>1</v>
      </c>
      <c r="J188" s="14">
        <v>0</v>
      </c>
      <c r="K188" s="14">
        <v>0</v>
      </c>
      <c r="L188" s="14">
        <v>0</v>
      </c>
    </row>
    <row r="189" spans="1:12" ht="38.25">
      <c r="A189" s="13" t="s">
        <v>533</v>
      </c>
      <c r="B189" s="14">
        <v>2</v>
      </c>
      <c r="C189" s="14" t="s">
        <v>1026</v>
      </c>
      <c r="D189" s="54">
        <f>B189/2</f>
        <v>1</v>
      </c>
      <c r="E189" s="13" t="s">
        <v>984</v>
      </c>
      <c r="F189" s="13" t="s">
        <v>1098</v>
      </c>
      <c r="G189" s="14">
        <v>2</v>
      </c>
      <c r="H189" s="14">
        <v>2</v>
      </c>
      <c r="I189" s="14">
        <v>1</v>
      </c>
      <c r="J189" s="14">
        <v>0</v>
      </c>
      <c r="K189" s="14">
        <v>0</v>
      </c>
      <c r="L189" s="14">
        <v>0</v>
      </c>
    </row>
    <row r="190" spans="1:12" ht="38.25">
      <c r="A190" s="13" t="s">
        <v>533</v>
      </c>
      <c r="B190" s="14">
        <v>2</v>
      </c>
      <c r="C190" s="14" t="s">
        <v>342</v>
      </c>
      <c r="D190" s="54">
        <f>B190/2</f>
        <v>1</v>
      </c>
      <c r="E190" s="13" t="s">
        <v>984</v>
      </c>
      <c r="F190" s="13" t="s">
        <v>1098</v>
      </c>
      <c r="G190" s="14">
        <v>2</v>
      </c>
      <c r="H190" s="14">
        <v>2</v>
      </c>
      <c r="I190" s="14">
        <v>1</v>
      </c>
      <c r="J190" s="14">
        <v>0</v>
      </c>
      <c r="K190" s="14">
        <v>0</v>
      </c>
      <c r="L190" s="14">
        <v>0</v>
      </c>
    </row>
    <row r="191" spans="1:12" ht="38.25">
      <c r="A191" s="13" t="s">
        <v>761</v>
      </c>
      <c r="B191" s="14">
        <v>3</v>
      </c>
      <c r="C191" s="14" t="s">
        <v>1023</v>
      </c>
      <c r="D191" s="54">
        <f t="shared" si="3"/>
        <v>3</v>
      </c>
      <c r="E191" s="13" t="s">
        <v>634</v>
      </c>
      <c r="F191" s="13" t="s">
        <v>390</v>
      </c>
      <c r="G191" s="14">
        <v>2</v>
      </c>
      <c r="H191" s="14">
        <v>1</v>
      </c>
      <c r="I191" s="14">
        <v>0.5</v>
      </c>
      <c r="J191" s="14">
        <v>0</v>
      </c>
      <c r="K191" s="14">
        <v>0</v>
      </c>
      <c r="L191" s="14">
        <v>0</v>
      </c>
    </row>
    <row r="192" spans="1:12" ht="38.25">
      <c r="A192" s="13" t="s">
        <v>762</v>
      </c>
      <c r="B192" s="14">
        <v>6</v>
      </c>
      <c r="C192" s="14" t="s">
        <v>916</v>
      </c>
      <c r="D192" s="54">
        <f>B192/2</f>
        <v>3</v>
      </c>
      <c r="E192" s="13" t="s">
        <v>634</v>
      </c>
      <c r="F192" s="13" t="s">
        <v>390</v>
      </c>
      <c r="G192" s="14">
        <v>2</v>
      </c>
      <c r="H192" s="14">
        <v>2</v>
      </c>
      <c r="I192" s="14">
        <v>1</v>
      </c>
      <c r="J192" s="14">
        <v>0</v>
      </c>
      <c r="K192" s="14">
        <v>0</v>
      </c>
      <c r="L192" s="14">
        <v>0</v>
      </c>
    </row>
    <row r="193" spans="1:12" ht="38.25">
      <c r="A193" s="13" t="s">
        <v>762</v>
      </c>
      <c r="B193" s="14">
        <v>6</v>
      </c>
      <c r="C193" s="14" t="s">
        <v>1055</v>
      </c>
      <c r="D193" s="54">
        <f>B193/2</f>
        <v>3</v>
      </c>
      <c r="E193" s="13" t="s">
        <v>634</v>
      </c>
      <c r="F193" s="13" t="s">
        <v>390</v>
      </c>
      <c r="G193" s="14">
        <v>2</v>
      </c>
      <c r="H193" s="14">
        <v>2</v>
      </c>
      <c r="I193" s="14">
        <v>1</v>
      </c>
      <c r="J193" s="14">
        <v>0</v>
      </c>
      <c r="K193" s="14">
        <v>0</v>
      </c>
      <c r="L193" s="14">
        <v>0</v>
      </c>
    </row>
    <row r="194" spans="1:12" ht="38.25">
      <c r="A194" s="13" t="s">
        <v>763</v>
      </c>
      <c r="B194" s="14">
        <v>3.33</v>
      </c>
      <c r="C194" s="14" t="s">
        <v>1067</v>
      </c>
      <c r="D194" s="55">
        <f>B194/2</f>
        <v>1.665</v>
      </c>
      <c r="E194" s="13" t="s">
        <v>472</v>
      </c>
      <c r="F194" s="13" t="s">
        <v>390</v>
      </c>
      <c r="G194" s="14">
        <v>3</v>
      </c>
      <c r="H194" s="14">
        <v>2</v>
      </c>
      <c r="I194" s="14">
        <v>0.667</v>
      </c>
      <c r="J194" s="14">
        <v>0</v>
      </c>
      <c r="K194" s="14">
        <v>0</v>
      </c>
      <c r="L194" s="14">
        <v>0</v>
      </c>
    </row>
    <row r="195" spans="1:12" ht="38.25">
      <c r="A195" s="13" t="s">
        <v>763</v>
      </c>
      <c r="B195" s="14">
        <v>3.33</v>
      </c>
      <c r="C195" s="14" t="s">
        <v>915</v>
      </c>
      <c r="D195" s="55">
        <f>B195/2</f>
        <v>1.665</v>
      </c>
      <c r="E195" s="13" t="s">
        <v>472</v>
      </c>
      <c r="F195" s="13" t="s">
        <v>390</v>
      </c>
      <c r="G195" s="14">
        <v>3</v>
      </c>
      <c r="H195" s="14">
        <v>2</v>
      </c>
      <c r="I195" s="14">
        <v>0.667</v>
      </c>
      <c r="J195" s="14">
        <v>0</v>
      </c>
      <c r="K195" s="14">
        <v>0</v>
      </c>
      <c r="L195" s="14">
        <v>0</v>
      </c>
    </row>
    <row r="196" spans="1:12" ht="38.25">
      <c r="A196" s="13" t="s">
        <v>266</v>
      </c>
      <c r="B196" s="14">
        <v>5</v>
      </c>
      <c r="C196" s="14" t="s">
        <v>1083</v>
      </c>
      <c r="D196" s="54">
        <f>B196/3</f>
        <v>1.6666666666666667</v>
      </c>
      <c r="E196" s="13" t="s">
        <v>472</v>
      </c>
      <c r="F196" s="13" t="s">
        <v>390</v>
      </c>
      <c r="G196" s="14">
        <v>3</v>
      </c>
      <c r="H196" s="14">
        <v>3</v>
      </c>
      <c r="I196" s="14">
        <v>1</v>
      </c>
      <c r="J196" s="14">
        <v>0</v>
      </c>
      <c r="K196" s="14">
        <v>0</v>
      </c>
      <c r="L196" s="14">
        <v>0</v>
      </c>
    </row>
    <row r="197" spans="1:12" ht="38.25">
      <c r="A197" s="13" t="s">
        <v>266</v>
      </c>
      <c r="B197" s="14">
        <v>5</v>
      </c>
      <c r="C197" s="14" t="s">
        <v>958</v>
      </c>
      <c r="D197" s="54">
        <f>B197/3</f>
        <v>1.6666666666666667</v>
      </c>
      <c r="E197" s="13" t="s">
        <v>472</v>
      </c>
      <c r="F197" s="13" t="s">
        <v>390</v>
      </c>
      <c r="G197" s="14">
        <v>3</v>
      </c>
      <c r="H197" s="14">
        <v>3</v>
      </c>
      <c r="I197" s="14">
        <v>1</v>
      </c>
      <c r="J197" s="14">
        <v>0</v>
      </c>
      <c r="K197" s="14">
        <v>0</v>
      </c>
      <c r="L197" s="14">
        <v>0</v>
      </c>
    </row>
    <row r="198" spans="1:12" ht="38.25">
      <c r="A198" s="13" t="s">
        <v>266</v>
      </c>
      <c r="B198" s="14">
        <v>5</v>
      </c>
      <c r="C198" s="14" t="s">
        <v>915</v>
      </c>
      <c r="D198" s="54">
        <f>B198/3</f>
        <v>1.6666666666666667</v>
      </c>
      <c r="E198" s="13" t="s">
        <v>472</v>
      </c>
      <c r="F198" s="13" t="s">
        <v>390</v>
      </c>
      <c r="G198" s="14">
        <v>3</v>
      </c>
      <c r="H198" s="14">
        <v>3</v>
      </c>
      <c r="I198" s="14">
        <v>1</v>
      </c>
      <c r="J198" s="14">
        <v>0</v>
      </c>
      <c r="K198" s="14">
        <v>0</v>
      </c>
      <c r="L198" s="14">
        <v>0</v>
      </c>
    </row>
    <row r="199" spans="1:12" ht="38.25">
      <c r="A199" s="13" t="s">
        <v>1232</v>
      </c>
      <c r="B199" s="14">
        <v>5</v>
      </c>
      <c r="C199" s="14" t="s">
        <v>346</v>
      </c>
      <c r="D199" s="54">
        <f>B199/2</f>
        <v>2.5</v>
      </c>
      <c r="E199" s="13" t="s">
        <v>472</v>
      </c>
      <c r="F199" s="13" t="s">
        <v>390</v>
      </c>
      <c r="G199" s="14">
        <v>2</v>
      </c>
      <c r="H199" s="14">
        <v>2</v>
      </c>
      <c r="I199" s="14">
        <v>1</v>
      </c>
      <c r="J199" s="14">
        <v>0</v>
      </c>
      <c r="K199" s="14">
        <v>0</v>
      </c>
      <c r="L199" s="14">
        <v>0</v>
      </c>
    </row>
    <row r="200" spans="1:12" ht="38.25">
      <c r="A200" s="13" t="s">
        <v>1232</v>
      </c>
      <c r="B200" s="14">
        <v>5</v>
      </c>
      <c r="C200" s="14" t="s">
        <v>345</v>
      </c>
      <c r="D200" s="54">
        <f>B200/2</f>
        <v>2.5</v>
      </c>
      <c r="E200" s="13" t="s">
        <v>472</v>
      </c>
      <c r="F200" s="13" t="s">
        <v>390</v>
      </c>
      <c r="G200" s="14">
        <v>2</v>
      </c>
      <c r="H200" s="14">
        <v>2</v>
      </c>
      <c r="I200" s="14">
        <v>1</v>
      </c>
      <c r="J200" s="14">
        <v>0</v>
      </c>
      <c r="K200" s="14">
        <v>0</v>
      </c>
      <c r="L200" s="14">
        <v>0</v>
      </c>
    </row>
    <row r="201" spans="1:12" ht="38.25">
      <c r="A201" s="13" t="s">
        <v>1233</v>
      </c>
      <c r="B201" s="14">
        <v>5</v>
      </c>
      <c r="C201" s="14" t="s">
        <v>959</v>
      </c>
      <c r="D201" s="54">
        <f t="shared" si="3"/>
        <v>5</v>
      </c>
      <c r="E201" s="13" t="s">
        <v>472</v>
      </c>
      <c r="F201" s="13" t="s">
        <v>390</v>
      </c>
      <c r="G201" s="14">
        <v>1</v>
      </c>
      <c r="H201" s="14">
        <v>1</v>
      </c>
      <c r="I201" s="14">
        <v>1</v>
      </c>
      <c r="J201" s="14">
        <v>0</v>
      </c>
      <c r="K201" s="14">
        <v>0</v>
      </c>
      <c r="L201" s="14">
        <v>0</v>
      </c>
    </row>
    <row r="202" spans="1:12" ht="38.25">
      <c r="A202" s="13" t="s">
        <v>551</v>
      </c>
      <c r="B202" s="14">
        <v>5</v>
      </c>
      <c r="C202" s="14" t="s">
        <v>346</v>
      </c>
      <c r="D202" s="54">
        <f aca="true" t="shared" si="4" ref="D202:D207">B202/2</f>
        <v>2.5</v>
      </c>
      <c r="E202" s="13" t="s">
        <v>472</v>
      </c>
      <c r="F202" s="13" t="s">
        <v>390</v>
      </c>
      <c r="G202" s="14">
        <v>2</v>
      </c>
      <c r="H202" s="14">
        <v>2</v>
      </c>
      <c r="I202" s="14">
        <v>1</v>
      </c>
      <c r="J202" s="14">
        <v>0</v>
      </c>
      <c r="K202" s="14">
        <v>0</v>
      </c>
      <c r="L202" s="14">
        <v>0</v>
      </c>
    </row>
    <row r="203" spans="1:12" ht="38.25">
      <c r="A203" s="13" t="s">
        <v>551</v>
      </c>
      <c r="B203" s="14">
        <v>5</v>
      </c>
      <c r="C203" s="14" t="s">
        <v>345</v>
      </c>
      <c r="D203" s="54">
        <f t="shared" si="4"/>
        <v>2.5</v>
      </c>
      <c r="E203" s="13" t="s">
        <v>472</v>
      </c>
      <c r="F203" s="13" t="s">
        <v>390</v>
      </c>
      <c r="G203" s="14">
        <v>2</v>
      </c>
      <c r="H203" s="14">
        <v>2</v>
      </c>
      <c r="I203" s="14">
        <v>1</v>
      </c>
      <c r="J203" s="14">
        <v>0</v>
      </c>
      <c r="K203" s="14">
        <v>0</v>
      </c>
      <c r="L203" s="14">
        <v>0</v>
      </c>
    </row>
    <row r="204" spans="1:12" ht="38.25">
      <c r="A204" s="13" t="s">
        <v>552</v>
      </c>
      <c r="B204" s="14">
        <v>5</v>
      </c>
      <c r="C204" s="14" t="s">
        <v>579</v>
      </c>
      <c r="D204" s="54">
        <f t="shared" si="4"/>
        <v>2.5</v>
      </c>
      <c r="E204" s="13" t="s">
        <v>472</v>
      </c>
      <c r="F204" s="13" t="s">
        <v>390</v>
      </c>
      <c r="G204" s="14">
        <v>2</v>
      </c>
      <c r="H204" s="14">
        <v>2</v>
      </c>
      <c r="I204" s="14">
        <v>1</v>
      </c>
      <c r="J204" s="14">
        <v>0</v>
      </c>
      <c r="K204" s="14">
        <v>0</v>
      </c>
      <c r="L204" s="14">
        <v>0</v>
      </c>
    </row>
    <row r="205" spans="1:12" ht="38.25">
      <c r="A205" s="13" t="s">
        <v>552</v>
      </c>
      <c r="B205" s="14">
        <v>5</v>
      </c>
      <c r="C205" s="14" t="s">
        <v>564</v>
      </c>
      <c r="D205" s="54">
        <f t="shared" si="4"/>
        <v>2.5</v>
      </c>
      <c r="E205" s="13" t="s">
        <v>472</v>
      </c>
      <c r="F205" s="13" t="s">
        <v>390</v>
      </c>
      <c r="G205" s="14">
        <v>2</v>
      </c>
      <c r="H205" s="14">
        <v>2</v>
      </c>
      <c r="I205" s="14">
        <v>1</v>
      </c>
      <c r="J205" s="14">
        <v>0</v>
      </c>
      <c r="K205" s="14">
        <v>0</v>
      </c>
      <c r="L205" s="14">
        <v>0</v>
      </c>
    </row>
    <row r="206" spans="1:12" ht="38.25">
      <c r="A206" s="13" t="s">
        <v>553</v>
      </c>
      <c r="B206" s="14">
        <v>5</v>
      </c>
      <c r="C206" s="14" t="s">
        <v>1023</v>
      </c>
      <c r="D206" s="54">
        <f t="shared" si="4"/>
        <v>2.5</v>
      </c>
      <c r="E206" s="13" t="s">
        <v>472</v>
      </c>
      <c r="F206" s="13" t="s">
        <v>390</v>
      </c>
      <c r="G206" s="14">
        <v>2</v>
      </c>
      <c r="H206" s="14">
        <v>2</v>
      </c>
      <c r="I206" s="14">
        <v>1</v>
      </c>
      <c r="J206" s="14">
        <v>0</v>
      </c>
      <c r="K206" s="14">
        <v>0</v>
      </c>
      <c r="L206" s="14">
        <v>0</v>
      </c>
    </row>
    <row r="207" spans="1:12" ht="38.25">
      <c r="A207" s="13" t="s">
        <v>553</v>
      </c>
      <c r="B207" s="14">
        <v>5</v>
      </c>
      <c r="C207" s="14" t="s">
        <v>1041</v>
      </c>
      <c r="D207" s="54">
        <f t="shared" si="4"/>
        <v>2.5</v>
      </c>
      <c r="E207" s="13" t="s">
        <v>472</v>
      </c>
      <c r="F207" s="13" t="s">
        <v>390</v>
      </c>
      <c r="G207" s="14">
        <v>2</v>
      </c>
      <c r="H207" s="14">
        <v>2</v>
      </c>
      <c r="I207" s="14">
        <v>1</v>
      </c>
      <c r="J207" s="14">
        <v>0</v>
      </c>
      <c r="K207" s="14">
        <v>0</v>
      </c>
      <c r="L207" s="14">
        <v>0</v>
      </c>
    </row>
    <row r="208" spans="1:12" ht="51">
      <c r="A208" s="13" t="s">
        <v>1133</v>
      </c>
      <c r="B208" s="14">
        <v>5</v>
      </c>
      <c r="C208" s="14" t="s">
        <v>557</v>
      </c>
      <c r="D208" s="54">
        <f>B208</f>
        <v>5</v>
      </c>
      <c r="E208" s="13" t="s">
        <v>472</v>
      </c>
      <c r="F208" s="13" t="s">
        <v>390</v>
      </c>
      <c r="G208" s="14">
        <v>1</v>
      </c>
      <c r="H208" s="14">
        <v>1</v>
      </c>
      <c r="I208" s="14">
        <v>1</v>
      </c>
      <c r="J208" s="14">
        <v>0</v>
      </c>
      <c r="K208" s="14">
        <v>0</v>
      </c>
      <c r="L208" s="14">
        <v>0</v>
      </c>
    </row>
    <row r="209" spans="1:12" ht="38.25">
      <c r="A209" s="13" t="s">
        <v>1084</v>
      </c>
      <c r="B209" s="14">
        <v>5</v>
      </c>
      <c r="C209" s="14" t="s">
        <v>916</v>
      </c>
      <c r="D209" s="54">
        <f aca="true" t="shared" si="5" ref="D209:D214">B209/2</f>
        <v>2.5</v>
      </c>
      <c r="E209" s="13" t="s">
        <v>472</v>
      </c>
      <c r="F209" s="13" t="s">
        <v>390</v>
      </c>
      <c r="G209" s="14">
        <v>2</v>
      </c>
      <c r="H209" s="14">
        <v>2</v>
      </c>
      <c r="I209" s="14">
        <v>1</v>
      </c>
      <c r="J209" s="14">
        <v>0</v>
      </c>
      <c r="K209" s="14">
        <v>0</v>
      </c>
      <c r="L209" s="14">
        <v>0</v>
      </c>
    </row>
    <row r="210" spans="1:12" ht="38.25">
      <c r="A210" s="13" t="s">
        <v>1084</v>
      </c>
      <c r="B210" s="14">
        <v>5</v>
      </c>
      <c r="C210" s="14" t="s">
        <v>1055</v>
      </c>
      <c r="D210" s="54">
        <f t="shared" si="5"/>
        <v>2.5</v>
      </c>
      <c r="E210" s="13" t="s">
        <v>472</v>
      </c>
      <c r="F210" s="13" t="s">
        <v>390</v>
      </c>
      <c r="G210" s="14">
        <v>2</v>
      </c>
      <c r="H210" s="14">
        <v>2</v>
      </c>
      <c r="I210" s="14">
        <v>1</v>
      </c>
      <c r="J210" s="14">
        <v>0</v>
      </c>
      <c r="K210" s="14">
        <v>0</v>
      </c>
      <c r="L210" s="14">
        <v>0</v>
      </c>
    </row>
    <row r="211" spans="1:12" ht="38.25">
      <c r="A211" s="13" t="s">
        <v>692</v>
      </c>
      <c r="B211" s="14">
        <v>53.32</v>
      </c>
      <c r="C211" s="14" t="s">
        <v>1023</v>
      </c>
      <c r="D211" s="54">
        <f t="shared" si="5"/>
        <v>26.66</v>
      </c>
      <c r="E211" s="13" t="s">
        <v>857</v>
      </c>
      <c r="F211" s="13" t="s">
        <v>390</v>
      </c>
      <c r="G211" s="14">
        <v>2</v>
      </c>
      <c r="H211" s="14">
        <v>2</v>
      </c>
      <c r="I211" s="14">
        <v>1</v>
      </c>
      <c r="J211" s="14">
        <v>1</v>
      </c>
      <c r="K211" s="14">
        <v>0</v>
      </c>
      <c r="L211" s="14">
        <v>0</v>
      </c>
    </row>
    <row r="212" spans="1:12" ht="38.25">
      <c r="A212" s="13" t="s">
        <v>692</v>
      </c>
      <c r="B212" s="14">
        <v>53.32</v>
      </c>
      <c r="C212" s="14" t="s">
        <v>1041</v>
      </c>
      <c r="D212" s="54">
        <f t="shared" si="5"/>
        <v>26.66</v>
      </c>
      <c r="E212" s="13" t="s">
        <v>857</v>
      </c>
      <c r="F212" s="13" t="s">
        <v>390</v>
      </c>
      <c r="G212" s="14">
        <v>2</v>
      </c>
      <c r="H212" s="14">
        <v>2</v>
      </c>
      <c r="I212" s="14">
        <v>1</v>
      </c>
      <c r="J212" s="14">
        <v>1</v>
      </c>
      <c r="K212" s="14">
        <v>0</v>
      </c>
      <c r="L212" s="14">
        <v>0</v>
      </c>
    </row>
    <row r="213" spans="1:12" ht="38.25">
      <c r="A213" s="13" t="s">
        <v>1172</v>
      </c>
      <c r="B213" s="14">
        <v>30</v>
      </c>
      <c r="C213" s="14" t="s">
        <v>916</v>
      </c>
      <c r="D213" s="54">
        <f t="shared" si="5"/>
        <v>15</v>
      </c>
      <c r="E213" s="13" t="s">
        <v>857</v>
      </c>
      <c r="F213" s="13" t="s">
        <v>390</v>
      </c>
      <c r="G213" s="14">
        <v>2</v>
      </c>
      <c r="H213" s="14">
        <v>2</v>
      </c>
      <c r="I213" s="14">
        <v>1</v>
      </c>
      <c r="J213" s="14">
        <v>1</v>
      </c>
      <c r="K213" s="14">
        <v>0</v>
      </c>
      <c r="L213" s="14">
        <v>0</v>
      </c>
    </row>
    <row r="214" spans="1:12" ht="38.25">
      <c r="A214" s="13" t="s">
        <v>1172</v>
      </c>
      <c r="B214" s="14">
        <v>30</v>
      </c>
      <c r="C214" s="14" t="s">
        <v>1055</v>
      </c>
      <c r="D214" s="54">
        <f t="shared" si="5"/>
        <v>15</v>
      </c>
      <c r="E214" s="13" t="s">
        <v>857</v>
      </c>
      <c r="F214" s="13" t="s">
        <v>390</v>
      </c>
      <c r="G214" s="14">
        <v>2</v>
      </c>
      <c r="H214" s="14">
        <v>2</v>
      </c>
      <c r="I214" s="14">
        <v>1</v>
      </c>
      <c r="J214" s="14">
        <v>1</v>
      </c>
      <c r="K214" s="14">
        <v>0</v>
      </c>
      <c r="L214" s="14">
        <v>0</v>
      </c>
    </row>
    <row r="215" spans="1:12" ht="38.25">
      <c r="A215" s="13" t="s">
        <v>1173</v>
      </c>
      <c r="B215" s="14">
        <v>40.03</v>
      </c>
      <c r="C215" s="14" t="s">
        <v>1059</v>
      </c>
      <c r="D215" s="54">
        <f aca="true" t="shared" si="6" ref="D215:D221">B215</f>
        <v>40.03</v>
      </c>
      <c r="E215" s="13" t="s">
        <v>857</v>
      </c>
      <c r="F215" s="13" t="s">
        <v>390</v>
      </c>
      <c r="G215" s="14">
        <v>1</v>
      </c>
      <c r="H215" s="14">
        <v>1</v>
      </c>
      <c r="I215" s="14">
        <v>1</v>
      </c>
      <c r="J215" s="14">
        <v>1</v>
      </c>
      <c r="K215" s="14">
        <v>0</v>
      </c>
      <c r="L215" s="14">
        <v>0</v>
      </c>
    </row>
    <row r="216" spans="1:12" ht="38.25">
      <c r="A216" s="13" t="s">
        <v>1174</v>
      </c>
      <c r="B216" s="14">
        <v>4</v>
      </c>
      <c r="C216" s="14" t="s">
        <v>346</v>
      </c>
      <c r="D216" s="55">
        <f>B216/3</f>
        <v>1.3333333333333333</v>
      </c>
      <c r="E216" s="13" t="s">
        <v>634</v>
      </c>
      <c r="F216" s="13" t="s">
        <v>390</v>
      </c>
      <c r="G216" s="14">
        <v>3</v>
      </c>
      <c r="H216" s="14">
        <v>2</v>
      </c>
      <c r="I216" s="50">
        <v>0.5</v>
      </c>
      <c r="J216" s="14">
        <v>0</v>
      </c>
      <c r="K216" s="14">
        <v>0</v>
      </c>
      <c r="L216" s="14">
        <v>0</v>
      </c>
    </row>
    <row r="217" spans="1:12" ht="38.25">
      <c r="A217" s="13" t="s">
        <v>1174</v>
      </c>
      <c r="B217" s="14">
        <v>4</v>
      </c>
      <c r="C217" s="14" t="s">
        <v>345</v>
      </c>
      <c r="D217" s="55">
        <f>B217/3*2</f>
        <v>2.6666666666666665</v>
      </c>
      <c r="E217" s="13" t="s">
        <v>634</v>
      </c>
      <c r="F217" s="13" t="s">
        <v>390</v>
      </c>
      <c r="G217" s="14">
        <v>3</v>
      </c>
      <c r="H217" s="14">
        <v>2</v>
      </c>
      <c r="I217" s="50">
        <v>0.5</v>
      </c>
      <c r="J217" s="14">
        <v>0</v>
      </c>
      <c r="K217" s="14">
        <v>0</v>
      </c>
      <c r="L217" s="14">
        <v>0</v>
      </c>
    </row>
    <row r="218" spans="1:12" ht="38.25">
      <c r="A218" s="13" t="s">
        <v>1224</v>
      </c>
      <c r="B218" s="14">
        <v>6</v>
      </c>
      <c r="C218" s="14" t="s">
        <v>596</v>
      </c>
      <c r="D218" s="54">
        <f t="shared" si="6"/>
        <v>6</v>
      </c>
      <c r="E218" s="13" t="s">
        <v>634</v>
      </c>
      <c r="F218" s="13" t="s">
        <v>390</v>
      </c>
      <c r="G218" s="14">
        <v>1</v>
      </c>
      <c r="H218" s="14">
        <v>1</v>
      </c>
      <c r="I218" s="14">
        <v>1</v>
      </c>
      <c r="J218" s="14">
        <v>0</v>
      </c>
      <c r="K218" s="14">
        <v>0</v>
      </c>
      <c r="L218" s="14">
        <v>0</v>
      </c>
    </row>
    <row r="219" spans="1:12" ht="38.25">
      <c r="A219" s="13" t="s">
        <v>896</v>
      </c>
      <c r="B219" s="14">
        <v>6</v>
      </c>
      <c r="C219" s="14" t="s">
        <v>579</v>
      </c>
      <c r="D219" s="54">
        <f t="shared" si="6"/>
        <v>6</v>
      </c>
      <c r="E219" s="13" t="s">
        <v>634</v>
      </c>
      <c r="F219" s="13" t="s">
        <v>390</v>
      </c>
      <c r="G219" s="14">
        <v>1</v>
      </c>
      <c r="H219" s="14">
        <v>1</v>
      </c>
      <c r="I219" s="14">
        <v>1</v>
      </c>
      <c r="J219" s="14">
        <v>0</v>
      </c>
      <c r="K219" s="14">
        <v>0</v>
      </c>
      <c r="L219" s="14">
        <v>0</v>
      </c>
    </row>
    <row r="220" spans="1:12" ht="38.25">
      <c r="A220" s="13" t="s">
        <v>1076</v>
      </c>
      <c r="B220" s="14">
        <v>3</v>
      </c>
      <c r="C220" s="14" t="s">
        <v>559</v>
      </c>
      <c r="D220" s="54">
        <f t="shared" si="6"/>
        <v>3</v>
      </c>
      <c r="E220" s="13" t="s">
        <v>634</v>
      </c>
      <c r="F220" s="13" t="s">
        <v>390</v>
      </c>
      <c r="G220" s="14">
        <v>2</v>
      </c>
      <c r="H220" s="14">
        <v>1</v>
      </c>
      <c r="I220" s="14">
        <v>0.5</v>
      </c>
      <c r="J220" s="14">
        <v>0</v>
      </c>
      <c r="K220" s="14">
        <v>0</v>
      </c>
      <c r="L220" s="14">
        <v>0</v>
      </c>
    </row>
    <row r="221" spans="1:12" ht="38.25">
      <c r="A221" s="13" t="s">
        <v>295</v>
      </c>
      <c r="B221" s="14">
        <v>6</v>
      </c>
      <c r="C221" s="14" t="s">
        <v>597</v>
      </c>
      <c r="D221" s="54">
        <f t="shared" si="6"/>
        <v>6</v>
      </c>
      <c r="E221" s="13" t="s">
        <v>634</v>
      </c>
      <c r="F221" s="13" t="s">
        <v>390</v>
      </c>
      <c r="G221" s="14">
        <v>1</v>
      </c>
      <c r="H221" s="14">
        <v>1</v>
      </c>
      <c r="I221" s="14">
        <v>1</v>
      </c>
      <c r="J221" s="14">
        <v>0</v>
      </c>
      <c r="K221" s="14">
        <v>0</v>
      </c>
      <c r="L221" s="14">
        <v>0</v>
      </c>
    </row>
    <row r="222" spans="1:12" ht="38.25">
      <c r="A222" s="13" t="s">
        <v>428</v>
      </c>
      <c r="B222" s="14">
        <v>6</v>
      </c>
      <c r="C222" s="14" t="s">
        <v>559</v>
      </c>
      <c r="D222" s="54">
        <f>B222/4</f>
        <v>1.5</v>
      </c>
      <c r="E222" s="13" t="s">
        <v>634</v>
      </c>
      <c r="F222" s="13" t="s">
        <v>390</v>
      </c>
      <c r="G222" s="14">
        <v>4</v>
      </c>
      <c r="H222" s="14">
        <v>4</v>
      </c>
      <c r="I222" s="14">
        <v>1</v>
      </c>
      <c r="J222" s="14">
        <v>0</v>
      </c>
      <c r="K222" s="14">
        <v>0</v>
      </c>
      <c r="L222" s="14">
        <v>0</v>
      </c>
    </row>
    <row r="223" spans="1:12" ht="38.25">
      <c r="A223" s="13" t="s">
        <v>428</v>
      </c>
      <c r="B223" s="14">
        <v>6</v>
      </c>
      <c r="C223" s="14" t="s">
        <v>1055</v>
      </c>
      <c r="D223" s="54">
        <f>B223/4</f>
        <v>1.5</v>
      </c>
      <c r="E223" s="13" t="s">
        <v>634</v>
      </c>
      <c r="F223" s="13" t="s">
        <v>390</v>
      </c>
      <c r="G223" s="14">
        <v>4</v>
      </c>
      <c r="H223" s="14">
        <v>4</v>
      </c>
      <c r="I223" s="14">
        <v>1</v>
      </c>
      <c r="J223" s="14">
        <v>0</v>
      </c>
      <c r="K223" s="14">
        <v>0</v>
      </c>
      <c r="L223" s="14">
        <v>0</v>
      </c>
    </row>
    <row r="224" spans="1:12" ht="38.25">
      <c r="A224" s="13" t="s">
        <v>428</v>
      </c>
      <c r="B224" s="14">
        <v>6</v>
      </c>
      <c r="C224" s="14" t="s">
        <v>570</v>
      </c>
      <c r="D224" s="54">
        <f>B224/4</f>
        <v>1.5</v>
      </c>
      <c r="E224" s="13" t="s">
        <v>634</v>
      </c>
      <c r="F224" s="13" t="s">
        <v>390</v>
      </c>
      <c r="G224" s="14">
        <v>4</v>
      </c>
      <c r="H224" s="14">
        <v>4</v>
      </c>
      <c r="I224" s="14">
        <v>1</v>
      </c>
      <c r="J224" s="14">
        <v>0</v>
      </c>
      <c r="K224" s="14">
        <v>0</v>
      </c>
      <c r="L224" s="14">
        <v>0</v>
      </c>
    </row>
    <row r="225" spans="1:12" ht="38.25">
      <c r="A225" s="13" t="s">
        <v>428</v>
      </c>
      <c r="B225" s="14">
        <v>6</v>
      </c>
      <c r="C225" s="14" t="s">
        <v>558</v>
      </c>
      <c r="D225" s="54">
        <f>B225/4</f>
        <v>1.5</v>
      </c>
      <c r="E225" s="13" t="s">
        <v>634</v>
      </c>
      <c r="F225" s="13" t="s">
        <v>390</v>
      </c>
      <c r="G225" s="14">
        <v>4</v>
      </c>
      <c r="H225" s="14">
        <v>4</v>
      </c>
      <c r="I225" s="14">
        <v>1</v>
      </c>
      <c r="J225" s="14">
        <v>0</v>
      </c>
      <c r="K225" s="14">
        <v>0</v>
      </c>
      <c r="L225" s="14">
        <v>0</v>
      </c>
    </row>
    <row r="226" spans="1:12" ht="38.25">
      <c r="A226" s="13" t="s">
        <v>700</v>
      </c>
      <c r="B226" s="14">
        <v>6</v>
      </c>
      <c r="C226" s="14" t="s">
        <v>1083</v>
      </c>
      <c r="D226" s="54">
        <f>B226/3</f>
        <v>2</v>
      </c>
      <c r="E226" s="13" t="s">
        <v>634</v>
      </c>
      <c r="F226" s="13" t="s">
        <v>390</v>
      </c>
      <c r="G226" s="14">
        <v>3</v>
      </c>
      <c r="H226" s="14">
        <v>3</v>
      </c>
      <c r="I226" s="14">
        <v>1</v>
      </c>
      <c r="J226" s="14">
        <v>0</v>
      </c>
      <c r="K226" s="14">
        <v>0</v>
      </c>
      <c r="L226" s="14">
        <v>0</v>
      </c>
    </row>
    <row r="227" spans="1:12" ht="38.25">
      <c r="A227" s="13" t="s">
        <v>700</v>
      </c>
      <c r="B227" s="14">
        <v>6</v>
      </c>
      <c r="C227" s="14" t="s">
        <v>958</v>
      </c>
      <c r="D227" s="54">
        <f>B227/3</f>
        <v>2</v>
      </c>
      <c r="E227" s="13" t="s">
        <v>634</v>
      </c>
      <c r="F227" s="13" t="s">
        <v>390</v>
      </c>
      <c r="G227" s="14">
        <v>3</v>
      </c>
      <c r="H227" s="14">
        <v>3</v>
      </c>
      <c r="I227" s="14">
        <v>1</v>
      </c>
      <c r="J227" s="14">
        <v>0</v>
      </c>
      <c r="K227" s="14">
        <v>0</v>
      </c>
      <c r="L227" s="14">
        <v>0</v>
      </c>
    </row>
    <row r="228" spans="1:12" ht="38.25">
      <c r="A228" s="13" t="s">
        <v>700</v>
      </c>
      <c r="B228" s="14">
        <v>6</v>
      </c>
      <c r="C228" s="14" t="s">
        <v>915</v>
      </c>
      <c r="D228" s="54">
        <f>B228/3</f>
        <v>2</v>
      </c>
      <c r="E228" s="13" t="s">
        <v>634</v>
      </c>
      <c r="F228" s="13" t="s">
        <v>390</v>
      </c>
      <c r="G228" s="14">
        <v>3</v>
      </c>
      <c r="H228" s="14">
        <v>3</v>
      </c>
      <c r="I228" s="14">
        <v>1</v>
      </c>
      <c r="J228" s="14">
        <v>0</v>
      </c>
      <c r="K228" s="14">
        <v>0</v>
      </c>
      <c r="L228" s="14">
        <v>0</v>
      </c>
    </row>
    <row r="229" spans="1:12" ht="38.25">
      <c r="A229" s="13" t="s">
        <v>1197</v>
      </c>
      <c r="B229" s="14">
        <v>3</v>
      </c>
      <c r="C229" s="14" t="s">
        <v>1041</v>
      </c>
      <c r="D229" s="54">
        <f>B229</f>
        <v>3</v>
      </c>
      <c r="E229" s="13" t="s">
        <v>634</v>
      </c>
      <c r="F229" s="13" t="s">
        <v>390</v>
      </c>
      <c r="G229" s="14">
        <v>2</v>
      </c>
      <c r="H229" s="14">
        <v>1</v>
      </c>
      <c r="I229" s="14">
        <v>0.5</v>
      </c>
      <c r="J229" s="14">
        <v>0</v>
      </c>
      <c r="K229" s="14">
        <v>0</v>
      </c>
      <c r="L229" s="14">
        <v>0</v>
      </c>
    </row>
    <row r="230" spans="1:12" ht="38.25">
      <c r="A230" s="13" t="s">
        <v>1198</v>
      </c>
      <c r="B230" s="14">
        <v>6</v>
      </c>
      <c r="C230" s="14" t="s">
        <v>345</v>
      </c>
      <c r="D230" s="54">
        <f>B230</f>
        <v>6</v>
      </c>
      <c r="E230" s="13" t="s">
        <v>634</v>
      </c>
      <c r="F230" s="13" t="s">
        <v>390</v>
      </c>
      <c r="G230" s="14">
        <v>1</v>
      </c>
      <c r="H230" s="14">
        <v>1</v>
      </c>
      <c r="I230" s="14">
        <v>1</v>
      </c>
      <c r="J230" s="14">
        <v>0</v>
      </c>
      <c r="K230" s="14">
        <v>0</v>
      </c>
      <c r="L230" s="14">
        <v>0</v>
      </c>
    </row>
    <row r="231" spans="1:12" ht="38.25">
      <c r="A231" s="13" t="s">
        <v>1170</v>
      </c>
      <c r="B231" s="14">
        <v>6</v>
      </c>
      <c r="C231" s="14" t="s">
        <v>331</v>
      </c>
      <c r="D231" s="54">
        <f>B231/2</f>
        <v>3</v>
      </c>
      <c r="E231" s="13" t="s">
        <v>634</v>
      </c>
      <c r="F231" s="13" t="s">
        <v>390</v>
      </c>
      <c r="G231" s="14">
        <v>2</v>
      </c>
      <c r="H231" s="14">
        <v>2</v>
      </c>
      <c r="I231" s="14">
        <v>1</v>
      </c>
      <c r="J231" s="14">
        <v>0</v>
      </c>
      <c r="K231" s="14">
        <v>0</v>
      </c>
      <c r="L231" s="14">
        <v>0</v>
      </c>
    </row>
    <row r="232" spans="1:12" ht="38.25">
      <c r="A232" s="13" t="s">
        <v>1170</v>
      </c>
      <c r="B232" s="14">
        <v>6</v>
      </c>
      <c r="C232" s="14" t="s">
        <v>1063</v>
      </c>
      <c r="D232" s="54">
        <f>B232/2</f>
        <v>3</v>
      </c>
      <c r="E232" s="13" t="s">
        <v>634</v>
      </c>
      <c r="F232" s="13" t="s">
        <v>390</v>
      </c>
      <c r="G232" s="14">
        <v>2</v>
      </c>
      <c r="H232" s="14">
        <v>2</v>
      </c>
      <c r="I232" s="14">
        <v>1</v>
      </c>
      <c r="J232" s="14">
        <v>0</v>
      </c>
      <c r="K232" s="14">
        <v>0</v>
      </c>
      <c r="L232" s="14">
        <v>0</v>
      </c>
    </row>
    <row r="233" spans="1:12" ht="38.25">
      <c r="A233" s="13" t="s">
        <v>973</v>
      </c>
      <c r="B233" s="14">
        <v>4.5</v>
      </c>
      <c r="C233" s="14" t="s">
        <v>1067</v>
      </c>
      <c r="D233" s="55">
        <f>B233/5*2</f>
        <v>1.8</v>
      </c>
      <c r="E233" s="13" t="s">
        <v>634</v>
      </c>
      <c r="F233" s="13" t="s">
        <v>390</v>
      </c>
      <c r="G233" s="14">
        <v>4</v>
      </c>
      <c r="H233" s="14">
        <v>3</v>
      </c>
      <c r="I233" s="53">
        <v>0.63</v>
      </c>
      <c r="J233" s="14">
        <v>0</v>
      </c>
      <c r="K233" s="14">
        <v>0</v>
      </c>
      <c r="L233" s="14">
        <v>0</v>
      </c>
    </row>
    <row r="234" spans="1:12" ht="38.25">
      <c r="A234" s="13" t="s">
        <v>973</v>
      </c>
      <c r="B234" s="14">
        <v>4.5</v>
      </c>
      <c r="C234" s="14" t="s">
        <v>914</v>
      </c>
      <c r="D234" s="55">
        <f>B234/5*2</f>
        <v>1.8</v>
      </c>
      <c r="E234" s="13" t="s">
        <v>634</v>
      </c>
      <c r="F234" s="13" t="s">
        <v>390</v>
      </c>
      <c r="G234" s="14">
        <v>4</v>
      </c>
      <c r="H234" s="14">
        <v>3</v>
      </c>
      <c r="I234" s="53">
        <v>0.63</v>
      </c>
      <c r="J234" s="14">
        <v>0</v>
      </c>
      <c r="K234" s="14">
        <v>0</v>
      </c>
      <c r="L234" s="14">
        <v>0</v>
      </c>
    </row>
    <row r="235" spans="1:12" ht="38.25">
      <c r="A235" s="13" t="s">
        <v>973</v>
      </c>
      <c r="B235" s="14">
        <v>4.5</v>
      </c>
      <c r="C235" s="14" t="s">
        <v>915</v>
      </c>
      <c r="D235" s="55">
        <f>B235/5</f>
        <v>0.9</v>
      </c>
      <c r="E235" s="13" t="s">
        <v>634</v>
      </c>
      <c r="F235" s="13" t="s">
        <v>390</v>
      </c>
      <c r="G235" s="14">
        <v>4</v>
      </c>
      <c r="H235" s="14">
        <v>3</v>
      </c>
      <c r="I235" s="53">
        <v>0.63</v>
      </c>
      <c r="J235" s="14">
        <v>0</v>
      </c>
      <c r="K235" s="14">
        <v>0</v>
      </c>
      <c r="L235" s="14">
        <v>0</v>
      </c>
    </row>
    <row r="236" spans="1:12" ht="38.25">
      <c r="A236" s="13" t="s">
        <v>974</v>
      </c>
      <c r="B236" s="14">
        <v>4</v>
      </c>
      <c r="C236" s="14" t="s">
        <v>1023</v>
      </c>
      <c r="D236" s="55">
        <f>B236/2</f>
        <v>2</v>
      </c>
      <c r="E236" s="13" t="s">
        <v>634</v>
      </c>
      <c r="F236" s="13" t="s">
        <v>390</v>
      </c>
      <c r="G236" s="14">
        <v>3</v>
      </c>
      <c r="H236" s="14">
        <v>2</v>
      </c>
      <c r="I236" s="14">
        <v>0.667</v>
      </c>
      <c r="J236" s="14">
        <v>0</v>
      </c>
      <c r="K236" s="14">
        <v>0</v>
      </c>
      <c r="L236" s="14">
        <v>0</v>
      </c>
    </row>
    <row r="237" spans="1:12" ht="38.25">
      <c r="A237" s="13" t="s">
        <v>974</v>
      </c>
      <c r="B237" s="14">
        <v>4</v>
      </c>
      <c r="C237" s="14" t="s">
        <v>1041</v>
      </c>
      <c r="D237" s="55">
        <f>B237/2</f>
        <v>2</v>
      </c>
      <c r="E237" s="13" t="s">
        <v>634</v>
      </c>
      <c r="F237" s="13" t="s">
        <v>390</v>
      </c>
      <c r="G237" s="14">
        <v>3</v>
      </c>
      <c r="H237" s="14">
        <v>2</v>
      </c>
      <c r="I237" s="14">
        <v>0.667</v>
      </c>
      <c r="J237" s="14">
        <v>0</v>
      </c>
      <c r="K237" s="14">
        <v>0</v>
      </c>
      <c r="L237" s="14">
        <v>0</v>
      </c>
    </row>
    <row r="238" spans="1:12" ht="51">
      <c r="A238" s="15" t="s">
        <v>589</v>
      </c>
      <c r="B238" s="16">
        <v>2.5</v>
      </c>
      <c r="C238" s="16" t="s">
        <v>1068</v>
      </c>
      <c r="D238" s="54">
        <f>B238</f>
        <v>2.5</v>
      </c>
      <c r="E238" s="15" t="s">
        <v>472</v>
      </c>
      <c r="F238" s="15" t="s">
        <v>590</v>
      </c>
      <c r="G238" s="16">
        <v>2</v>
      </c>
      <c r="H238" s="16">
        <v>1</v>
      </c>
      <c r="I238" s="16">
        <v>0.5</v>
      </c>
      <c r="J238" s="16">
        <v>0</v>
      </c>
      <c r="K238" s="16">
        <v>0</v>
      </c>
      <c r="L238" s="16">
        <v>0</v>
      </c>
    </row>
    <row r="239" spans="1:12" ht="38.25">
      <c r="A239" s="15" t="s">
        <v>605</v>
      </c>
      <c r="B239" s="16">
        <v>5</v>
      </c>
      <c r="C239" s="16" t="s">
        <v>1026</v>
      </c>
      <c r="D239" s="54">
        <f>B239</f>
        <v>5</v>
      </c>
      <c r="E239" s="15" t="s">
        <v>472</v>
      </c>
      <c r="F239" s="15" t="s">
        <v>1089</v>
      </c>
      <c r="G239" s="16">
        <v>1</v>
      </c>
      <c r="H239" s="16">
        <v>1</v>
      </c>
      <c r="I239" s="16">
        <v>1</v>
      </c>
      <c r="J239" s="16">
        <v>0</v>
      </c>
      <c r="K239" s="16">
        <v>0</v>
      </c>
      <c r="L239" s="16">
        <v>0</v>
      </c>
    </row>
    <row r="240" spans="1:12" ht="38.25">
      <c r="A240" s="15" t="s">
        <v>1046</v>
      </c>
      <c r="B240" s="16">
        <v>5</v>
      </c>
      <c r="C240" s="16" t="s">
        <v>1026</v>
      </c>
      <c r="D240" s="54">
        <f>B240</f>
        <v>5</v>
      </c>
      <c r="E240" s="15" t="s">
        <v>472</v>
      </c>
      <c r="F240" s="15" t="s">
        <v>1089</v>
      </c>
      <c r="G240" s="16">
        <v>1</v>
      </c>
      <c r="H240" s="16">
        <v>1</v>
      </c>
      <c r="I240" s="16">
        <v>1</v>
      </c>
      <c r="J240" s="16">
        <v>0</v>
      </c>
      <c r="K240" s="16">
        <v>0</v>
      </c>
      <c r="L240" s="16">
        <v>0</v>
      </c>
    </row>
    <row r="241" spans="1:12" ht="38.25">
      <c r="A241" s="15" t="s">
        <v>820</v>
      </c>
      <c r="B241" s="16">
        <v>5</v>
      </c>
      <c r="C241" s="16" t="s">
        <v>1026</v>
      </c>
      <c r="D241" s="54">
        <f>B241</f>
        <v>5</v>
      </c>
      <c r="E241" s="15" t="s">
        <v>472</v>
      </c>
      <c r="F241" s="15" t="s">
        <v>1089</v>
      </c>
      <c r="G241" s="16">
        <v>1</v>
      </c>
      <c r="H241" s="16">
        <v>1</v>
      </c>
      <c r="I241" s="16">
        <v>1</v>
      </c>
      <c r="J241" s="16">
        <v>0</v>
      </c>
      <c r="K241" s="16">
        <v>0</v>
      </c>
      <c r="L241" s="16">
        <v>0</v>
      </c>
    </row>
    <row r="242" spans="1:12" ht="38.25">
      <c r="A242" s="15" t="s">
        <v>868</v>
      </c>
      <c r="B242" s="16">
        <v>5</v>
      </c>
      <c r="C242" s="16" t="s">
        <v>1026</v>
      </c>
      <c r="D242" s="54">
        <f>B242</f>
        <v>5</v>
      </c>
      <c r="E242" s="15" t="s">
        <v>472</v>
      </c>
      <c r="F242" s="15" t="s">
        <v>1089</v>
      </c>
      <c r="G242" s="16">
        <v>1</v>
      </c>
      <c r="H242" s="16">
        <v>1</v>
      </c>
      <c r="I242" s="16">
        <v>1</v>
      </c>
      <c r="J242" s="16">
        <v>0</v>
      </c>
      <c r="K242" s="16">
        <v>0</v>
      </c>
      <c r="L242" s="16">
        <v>0</v>
      </c>
    </row>
    <row r="243" spans="1:9" ht="13.5">
      <c r="A243" s="31" t="s">
        <v>670</v>
      </c>
      <c r="B243" s="6">
        <f>SUM(B3:B242)</f>
        <v>3030.020000000002</v>
      </c>
      <c r="C243" s="6"/>
      <c r="D243" s="58"/>
      <c r="I243">
        <f>SUM(I3:I242)</f>
        <v>202.1</v>
      </c>
    </row>
  </sheetData>
  <sheetProtection/>
  <printOptions/>
  <pageMargins left="0.2755905511811024" right="0.31496062992125984" top="0.7086614173228347" bottom="0.6299212598425197" header="0.5118110236220472" footer="0.5118110236220472"/>
  <pageSetup fitToHeight="2" horizontalDpi="600" verticalDpi="600" orientation="landscape" paperSize="9" scale="8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86.28125" style="0" customWidth="1"/>
    <col min="4" max="4" width="11.421875" style="11" bestFit="1" customWidth="1"/>
  </cols>
  <sheetData>
    <row r="1" ht="12.75">
      <c r="A1" s="1" t="s">
        <v>882</v>
      </c>
    </row>
    <row r="3" spans="1:12" ht="25.5">
      <c r="A3" s="17" t="s">
        <v>799</v>
      </c>
      <c r="B3" s="17" t="s">
        <v>668</v>
      </c>
      <c r="C3" s="12" t="s">
        <v>966</v>
      </c>
      <c r="D3" s="56" t="s">
        <v>1147</v>
      </c>
      <c r="E3" s="17" t="s">
        <v>800</v>
      </c>
      <c r="F3" s="17" t="s">
        <v>801</v>
      </c>
      <c r="G3" s="17" t="s">
        <v>802</v>
      </c>
      <c r="H3" s="17" t="s">
        <v>803</v>
      </c>
      <c r="I3" s="17" t="s">
        <v>804</v>
      </c>
      <c r="J3" s="17" t="s">
        <v>805</v>
      </c>
      <c r="K3" s="17" t="s">
        <v>806</v>
      </c>
      <c r="L3" s="17" t="s">
        <v>807</v>
      </c>
    </row>
    <row r="4" spans="1:12" ht="38.25">
      <c r="A4" s="18" t="s">
        <v>869</v>
      </c>
      <c r="B4" s="19">
        <v>6</v>
      </c>
      <c r="C4" s="19" t="s">
        <v>1071</v>
      </c>
      <c r="D4" s="63">
        <f>B4/2</f>
        <v>3</v>
      </c>
      <c r="E4" s="18" t="s">
        <v>634</v>
      </c>
      <c r="F4" s="18" t="s">
        <v>1089</v>
      </c>
      <c r="G4" s="19">
        <v>2</v>
      </c>
      <c r="H4" s="19">
        <v>2</v>
      </c>
      <c r="I4" s="19">
        <v>1</v>
      </c>
      <c r="J4" s="19">
        <v>0</v>
      </c>
      <c r="K4" s="19">
        <v>0</v>
      </c>
      <c r="L4" s="19">
        <v>0</v>
      </c>
    </row>
    <row r="5" spans="1:12" ht="38.25">
      <c r="A5" s="18" t="s">
        <v>869</v>
      </c>
      <c r="B5" s="19">
        <v>6</v>
      </c>
      <c r="C5" s="19" t="s">
        <v>337</v>
      </c>
      <c r="D5" s="63">
        <f>B5/2</f>
        <v>3</v>
      </c>
      <c r="E5" s="18" t="s">
        <v>634</v>
      </c>
      <c r="F5" s="18" t="s">
        <v>1089</v>
      </c>
      <c r="G5" s="19">
        <v>2</v>
      </c>
      <c r="H5" s="19">
        <v>2</v>
      </c>
      <c r="I5" s="19">
        <v>1</v>
      </c>
      <c r="J5" s="19">
        <v>0</v>
      </c>
      <c r="K5" s="19">
        <v>0</v>
      </c>
      <c r="L5" s="19">
        <v>0</v>
      </c>
    </row>
    <row r="6" spans="1:12" ht="38.25">
      <c r="A6" s="18" t="s">
        <v>870</v>
      </c>
      <c r="B6" s="19">
        <v>3</v>
      </c>
      <c r="C6" s="19" t="s">
        <v>1037</v>
      </c>
      <c r="D6" s="63">
        <f>B6</f>
        <v>3</v>
      </c>
      <c r="E6" s="18" t="s">
        <v>634</v>
      </c>
      <c r="F6" s="18" t="s">
        <v>1089</v>
      </c>
      <c r="G6" s="19">
        <v>2</v>
      </c>
      <c r="H6" s="19">
        <v>1</v>
      </c>
      <c r="I6" s="19">
        <v>0.5</v>
      </c>
      <c r="J6" s="19">
        <v>0</v>
      </c>
      <c r="K6" s="19">
        <v>0</v>
      </c>
      <c r="L6" s="19">
        <v>0</v>
      </c>
    </row>
    <row r="7" spans="1:12" ht="38.25">
      <c r="A7" s="18" t="s">
        <v>1003</v>
      </c>
      <c r="B7" s="19">
        <v>6</v>
      </c>
      <c r="C7" s="19" t="s">
        <v>964</v>
      </c>
      <c r="D7" s="63">
        <f aca="true" t="shared" si="0" ref="D7:D87">B7</f>
        <v>6</v>
      </c>
      <c r="E7" s="18" t="s">
        <v>634</v>
      </c>
      <c r="F7" s="18" t="s">
        <v>1089</v>
      </c>
      <c r="G7" s="19">
        <v>1</v>
      </c>
      <c r="H7" s="19">
        <v>1</v>
      </c>
      <c r="I7" s="19">
        <v>1</v>
      </c>
      <c r="J7" s="19">
        <v>0</v>
      </c>
      <c r="K7" s="19">
        <v>0</v>
      </c>
      <c r="L7" s="19">
        <v>0</v>
      </c>
    </row>
    <row r="8" spans="1:12" ht="38.25">
      <c r="A8" s="18" t="s">
        <v>909</v>
      </c>
      <c r="B8" s="19">
        <v>6</v>
      </c>
      <c r="C8" s="19" t="s">
        <v>38</v>
      </c>
      <c r="D8" s="63">
        <f t="shared" si="0"/>
        <v>6</v>
      </c>
      <c r="E8" s="18" t="s">
        <v>634</v>
      </c>
      <c r="F8" s="18" t="s">
        <v>1089</v>
      </c>
      <c r="G8" s="19">
        <v>1</v>
      </c>
      <c r="H8" s="19">
        <v>1</v>
      </c>
      <c r="I8" s="19">
        <v>1</v>
      </c>
      <c r="J8" s="19">
        <v>0</v>
      </c>
      <c r="K8" s="19">
        <v>0</v>
      </c>
      <c r="L8" s="19">
        <v>0</v>
      </c>
    </row>
    <row r="9" spans="1:12" ht="38.25">
      <c r="A9" s="18" t="s">
        <v>910</v>
      </c>
      <c r="B9" s="19">
        <v>3</v>
      </c>
      <c r="C9" s="19" t="s">
        <v>1037</v>
      </c>
      <c r="D9" s="63">
        <f t="shared" si="0"/>
        <v>3</v>
      </c>
      <c r="E9" s="18" t="s">
        <v>634</v>
      </c>
      <c r="F9" s="18" t="s">
        <v>1089</v>
      </c>
      <c r="G9" s="19">
        <v>2</v>
      </c>
      <c r="H9" s="19">
        <v>1</v>
      </c>
      <c r="I9" s="19">
        <v>0.5</v>
      </c>
      <c r="J9" s="19">
        <v>0</v>
      </c>
      <c r="K9" s="19">
        <v>0</v>
      </c>
      <c r="L9" s="19">
        <v>0</v>
      </c>
    </row>
    <row r="10" spans="1:12" ht="38.25">
      <c r="A10" s="18" t="s">
        <v>1196</v>
      </c>
      <c r="B10" s="19">
        <v>6</v>
      </c>
      <c r="C10" s="19" t="s">
        <v>1035</v>
      </c>
      <c r="D10" s="63">
        <f>B10/2</f>
        <v>3</v>
      </c>
      <c r="E10" s="18" t="s">
        <v>634</v>
      </c>
      <c r="F10" s="18" t="s">
        <v>1089</v>
      </c>
      <c r="G10" s="19">
        <v>2</v>
      </c>
      <c r="H10" s="19">
        <v>2</v>
      </c>
      <c r="I10" s="19">
        <v>1</v>
      </c>
      <c r="J10" s="19">
        <v>1</v>
      </c>
      <c r="K10" s="19">
        <v>0</v>
      </c>
      <c r="L10" s="19">
        <v>11</v>
      </c>
    </row>
    <row r="11" spans="1:12" ht="38.25">
      <c r="A11" s="18" t="s">
        <v>1196</v>
      </c>
      <c r="B11" s="19">
        <v>6</v>
      </c>
      <c r="C11" s="19" t="s">
        <v>912</v>
      </c>
      <c r="D11" s="63">
        <f>B11/2</f>
        <v>3</v>
      </c>
      <c r="E11" s="18" t="s">
        <v>634</v>
      </c>
      <c r="F11" s="18" t="s">
        <v>1089</v>
      </c>
      <c r="G11" s="19">
        <v>2</v>
      </c>
      <c r="H11" s="19">
        <v>2</v>
      </c>
      <c r="I11" s="19">
        <v>1</v>
      </c>
      <c r="J11" s="19">
        <v>1</v>
      </c>
      <c r="K11" s="19">
        <v>0</v>
      </c>
      <c r="L11" s="19">
        <v>11</v>
      </c>
    </row>
    <row r="12" spans="1:12" ht="38.25">
      <c r="A12" s="18" t="s">
        <v>1235</v>
      </c>
      <c r="B12" s="19">
        <v>6</v>
      </c>
      <c r="C12" s="19" t="s">
        <v>921</v>
      </c>
      <c r="D12" s="63">
        <f t="shared" si="0"/>
        <v>6</v>
      </c>
      <c r="E12" s="18" t="s">
        <v>634</v>
      </c>
      <c r="F12" s="18" t="s">
        <v>1089</v>
      </c>
      <c r="G12" s="19">
        <v>1</v>
      </c>
      <c r="H12" s="19">
        <v>1</v>
      </c>
      <c r="I12" s="19">
        <v>1</v>
      </c>
      <c r="J12" s="19">
        <v>0</v>
      </c>
      <c r="K12" s="19">
        <v>0</v>
      </c>
      <c r="L12" s="19">
        <v>0</v>
      </c>
    </row>
    <row r="13" spans="1:12" ht="38.25">
      <c r="A13" s="18" t="s">
        <v>744</v>
      </c>
      <c r="B13" s="19">
        <v>0.75</v>
      </c>
      <c r="C13" s="19" t="s">
        <v>1057</v>
      </c>
      <c r="D13" s="63">
        <f t="shared" si="0"/>
        <v>0.75</v>
      </c>
      <c r="E13" s="18" t="s">
        <v>634</v>
      </c>
      <c r="F13" s="18" t="s">
        <v>1089</v>
      </c>
      <c r="G13" s="19">
        <v>4</v>
      </c>
      <c r="H13" s="19">
        <v>1</v>
      </c>
      <c r="I13" s="19">
        <v>0.125</v>
      </c>
      <c r="J13" s="19">
        <v>0</v>
      </c>
      <c r="K13" s="19">
        <v>0</v>
      </c>
      <c r="L13" s="19">
        <v>0</v>
      </c>
    </row>
    <row r="14" spans="1:12" ht="38.25">
      <c r="A14" s="18" t="s">
        <v>745</v>
      </c>
      <c r="B14" s="19">
        <v>5</v>
      </c>
      <c r="C14" s="19" t="s">
        <v>912</v>
      </c>
      <c r="D14" s="63">
        <f>B14/2</f>
        <v>2.5</v>
      </c>
      <c r="E14" s="18" t="s">
        <v>472</v>
      </c>
      <c r="F14" s="18" t="s">
        <v>1089</v>
      </c>
      <c r="G14" s="19">
        <v>2</v>
      </c>
      <c r="H14" s="19">
        <v>2</v>
      </c>
      <c r="I14" s="19">
        <v>1</v>
      </c>
      <c r="J14" s="19">
        <v>1</v>
      </c>
      <c r="K14" s="19">
        <v>0</v>
      </c>
      <c r="L14" s="19">
        <v>6</v>
      </c>
    </row>
    <row r="15" spans="1:12" ht="38.25">
      <c r="A15" s="18" t="s">
        <v>745</v>
      </c>
      <c r="B15" s="19">
        <v>5</v>
      </c>
      <c r="C15" s="19" t="s">
        <v>1035</v>
      </c>
      <c r="D15" s="63">
        <f>B15/2</f>
        <v>2.5</v>
      </c>
      <c r="E15" s="18" t="s">
        <v>472</v>
      </c>
      <c r="F15" s="18" t="s">
        <v>1089</v>
      </c>
      <c r="G15" s="19">
        <v>2</v>
      </c>
      <c r="H15" s="19">
        <v>2</v>
      </c>
      <c r="I15" s="19">
        <v>1</v>
      </c>
      <c r="J15" s="19">
        <v>1</v>
      </c>
      <c r="K15" s="19">
        <v>0</v>
      </c>
      <c r="L15" s="19">
        <v>6</v>
      </c>
    </row>
    <row r="16" spans="1:12" ht="38.25">
      <c r="A16" s="18" t="s">
        <v>845</v>
      </c>
      <c r="B16" s="19">
        <v>6</v>
      </c>
      <c r="C16" s="19" t="s">
        <v>332</v>
      </c>
      <c r="D16" s="63">
        <f t="shared" si="0"/>
        <v>6</v>
      </c>
      <c r="E16" s="18" t="s">
        <v>634</v>
      </c>
      <c r="F16" s="18" t="s">
        <v>1089</v>
      </c>
      <c r="G16" s="19">
        <v>1</v>
      </c>
      <c r="H16" s="19">
        <v>1</v>
      </c>
      <c r="I16" s="19">
        <v>1</v>
      </c>
      <c r="J16" s="19">
        <v>0</v>
      </c>
      <c r="K16" s="19">
        <v>0</v>
      </c>
      <c r="L16" s="19">
        <v>0</v>
      </c>
    </row>
    <row r="17" spans="1:12" ht="38.25">
      <c r="A17" s="18" t="s">
        <v>846</v>
      </c>
      <c r="B17" s="19">
        <v>1.5</v>
      </c>
      <c r="C17" s="19" t="s">
        <v>1030</v>
      </c>
      <c r="D17" s="63">
        <f t="shared" si="0"/>
        <v>1.5</v>
      </c>
      <c r="E17" s="18" t="s">
        <v>634</v>
      </c>
      <c r="F17" s="18" t="s">
        <v>1089</v>
      </c>
      <c r="G17" s="19">
        <v>2</v>
      </c>
      <c r="H17" s="19">
        <v>1</v>
      </c>
      <c r="I17" s="19">
        <v>0.25</v>
      </c>
      <c r="J17" s="19">
        <v>0</v>
      </c>
      <c r="K17" s="19">
        <v>0</v>
      </c>
      <c r="L17" s="19">
        <v>0</v>
      </c>
    </row>
    <row r="18" spans="1:12" ht="38.25">
      <c r="A18" s="18" t="s">
        <v>847</v>
      </c>
      <c r="B18" s="19">
        <v>2.5</v>
      </c>
      <c r="C18" s="19" t="s">
        <v>329</v>
      </c>
      <c r="D18" s="63">
        <f t="shared" si="0"/>
        <v>2.5</v>
      </c>
      <c r="E18" s="18" t="s">
        <v>472</v>
      </c>
      <c r="F18" s="18" t="s">
        <v>1089</v>
      </c>
      <c r="G18" s="19">
        <v>1</v>
      </c>
      <c r="H18" s="19">
        <v>1</v>
      </c>
      <c r="I18" s="19">
        <v>0.5</v>
      </c>
      <c r="J18" s="19">
        <v>0</v>
      </c>
      <c r="K18" s="19">
        <v>0</v>
      </c>
      <c r="L18" s="19">
        <v>0</v>
      </c>
    </row>
    <row r="19" spans="1:12" ht="38.25">
      <c r="A19" s="18" t="s">
        <v>423</v>
      </c>
      <c r="B19" s="19">
        <v>1.25</v>
      </c>
      <c r="C19" s="19" t="s">
        <v>39</v>
      </c>
      <c r="D19" s="63">
        <f t="shared" si="0"/>
        <v>1.25</v>
      </c>
      <c r="E19" s="18" t="s">
        <v>472</v>
      </c>
      <c r="F19" s="18" t="s">
        <v>1089</v>
      </c>
      <c r="G19" s="19">
        <v>2</v>
      </c>
      <c r="H19" s="19">
        <v>1</v>
      </c>
      <c r="I19" s="19">
        <v>0.25</v>
      </c>
      <c r="J19" s="19">
        <v>0</v>
      </c>
      <c r="K19" s="19">
        <v>0</v>
      </c>
      <c r="L19" s="19">
        <v>0</v>
      </c>
    </row>
    <row r="20" spans="1:12" ht="38.25">
      <c r="A20" s="18" t="s">
        <v>424</v>
      </c>
      <c r="B20" s="19">
        <v>5</v>
      </c>
      <c r="C20" s="19" t="s">
        <v>918</v>
      </c>
      <c r="D20" s="63">
        <f>B20/2</f>
        <v>2.5</v>
      </c>
      <c r="E20" s="18" t="s">
        <v>472</v>
      </c>
      <c r="F20" s="18" t="s">
        <v>1089</v>
      </c>
      <c r="G20" s="19">
        <v>2</v>
      </c>
      <c r="H20" s="19">
        <v>2</v>
      </c>
      <c r="I20" s="19">
        <v>1</v>
      </c>
      <c r="J20" s="19">
        <v>1</v>
      </c>
      <c r="K20" s="19">
        <v>0</v>
      </c>
      <c r="L20" s="19">
        <v>5</v>
      </c>
    </row>
    <row r="21" spans="1:12" ht="38.25">
      <c r="A21" s="18" t="s">
        <v>424</v>
      </c>
      <c r="B21" s="19">
        <v>5</v>
      </c>
      <c r="C21" s="19" t="s">
        <v>564</v>
      </c>
      <c r="D21" s="63">
        <f>B21/2</f>
        <v>2.5</v>
      </c>
      <c r="E21" s="18" t="s">
        <v>472</v>
      </c>
      <c r="F21" s="18" t="s">
        <v>1089</v>
      </c>
      <c r="G21" s="19">
        <v>2</v>
      </c>
      <c r="H21" s="19">
        <v>2</v>
      </c>
      <c r="I21" s="19">
        <v>1</v>
      </c>
      <c r="J21" s="19">
        <v>1</v>
      </c>
      <c r="K21" s="19">
        <v>0</v>
      </c>
      <c r="L21" s="19">
        <v>5</v>
      </c>
    </row>
    <row r="22" spans="1:12" ht="38.25">
      <c r="A22" s="18" t="s">
        <v>425</v>
      </c>
      <c r="B22" s="19">
        <v>6</v>
      </c>
      <c r="C22" s="19" t="s">
        <v>962</v>
      </c>
      <c r="D22" s="63">
        <f t="shared" si="0"/>
        <v>6</v>
      </c>
      <c r="E22" s="18" t="s">
        <v>634</v>
      </c>
      <c r="F22" s="18" t="s">
        <v>1089</v>
      </c>
      <c r="G22" s="19">
        <v>1</v>
      </c>
      <c r="H22" s="19">
        <v>1</v>
      </c>
      <c r="I22" s="19">
        <v>1</v>
      </c>
      <c r="J22" s="19">
        <v>0</v>
      </c>
      <c r="K22" s="19">
        <v>0</v>
      </c>
      <c r="L22" s="19">
        <v>0</v>
      </c>
    </row>
    <row r="23" spans="1:12" ht="38.25">
      <c r="A23" s="18" t="s">
        <v>819</v>
      </c>
      <c r="B23" s="19">
        <v>0.63</v>
      </c>
      <c r="C23" s="19" t="s">
        <v>1032</v>
      </c>
      <c r="D23" s="63">
        <f t="shared" si="0"/>
        <v>0.63</v>
      </c>
      <c r="E23" s="18" t="s">
        <v>472</v>
      </c>
      <c r="F23" s="18" t="s">
        <v>1089</v>
      </c>
      <c r="G23" s="19">
        <v>4</v>
      </c>
      <c r="H23" s="19">
        <v>1</v>
      </c>
      <c r="I23" s="19">
        <v>0.125</v>
      </c>
      <c r="J23" s="19">
        <v>2</v>
      </c>
      <c r="K23" s="19">
        <v>0</v>
      </c>
      <c r="L23" s="19">
        <v>5</v>
      </c>
    </row>
    <row r="24" spans="1:12" ht="38.25">
      <c r="A24" s="18" t="s">
        <v>586</v>
      </c>
      <c r="B24" s="19">
        <v>6</v>
      </c>
      <c r="C24" s="19" t="s">
        <v>919</v>
      </c>
      <c r="D24" s="63">
        <f t="shared" si="0"/>
        <v>6</v>
      </c>
      <c r="E24" s="18" t="s">
        <v>634</v>
      </c>
      <c r="F24" s="18" t="s">
        <v>1089</v>
      </c>
      <c r="G24" s="19">
        <v>1</v>
      </c>
      <c r="H24" s="19">
        <v>1</v>
      </c>
      <c r="I24" s="19">
        <v>1</v>
      </c>
      <c r="J24" s="19">
        <v>0</v>
      </c>
      <c r="K24" s="19">
        <v>0</v>
      </c>
      <c r="L24" s="19">
        <v>0</v>
      </c>
    </row>
    <row r="25" spans="1:12" ht="38.25">
      <c r="A25" s="18" t="s">
        <v>587</v>
      </c>
      <c r="B25" s="19">
        <v>5</v>
      </c>
      <c r="C25" s="19" t="s">
        <v>577</v>
      </c>
      <c r="D25" s="63">
        <f t="shared" si="0"/>
        <v>5</v>
      </c>
      <c r="E25" s="18" t="s">
        <v>472</v>
      </c>
      <c r="F25" s="18" t="s">
        <v>1089</v>
      </c>
      <c r="G25" s="19">
        <v>1</v>
      </c>
      <c r="H25" s="19">
        <v>1</v>
      </c>
      <c r="I25" s="19">
        <v>1</v>
      </c>
      <c r="J25" s="19">
        <v>1</v>
      </c>
      <c r="K25" s="19">
        <v>0</v>
      </c>
      <c r="L25" s="19">
        <v>5</v>
      </c>
    </row>
    <row r="26" spans="1:12" ht="38.25">
      <c r="A26" s="18" t="s">
        <v>422</v>
      </c>
      <c r="B26" s="19">
        <v>5</v>
      </c>
      <c r="C26" s="19" t="s">
        <v>1036</v>
      </c>
      <c r="D26" s="63">
        <f t="shared" si="0"/>
        <v>5</v>
      </c>
      <c r="E26" s="18" t="s">
        <v>472</v>
      </c>
      <c r="F26" s="18" t="s">
        <v>1089</v>
      </c>
      <c r="G26" s="19">
        <v>1</v>
      </c>
      <c r="H26" s="19">
        <v>1</v>
      </c>
      <c r="I26" s="19">
        <v>1</v>
      </c>
      <c r="J26" s="19">
        <v>1</v>
      </c>
      <c r="K26" s="19">
        <v>0</v>
      </c>
      <c r="L26" s="19">
        <v>5</v>
      </c>
    </row>
    <row r="27" spans="1:12" ht="38.25">
      <c r="A27" s="18" t="s">
        <v>893</v>
      </c>
      <c r="B27" s="19">
        <v>6</v>
      </c>
      <c r="C27" s="19" t="s">
        <v>1026</v>
      </c>
      <c r="D27" s="63">
        <f t="shared" si="0"/>
        <v>6</v>
      </c>
      <c r="E27" s="18" t="s">
        <v>634</v>
      </c>
      <c r="F27" s="18" t="s">
        <v>1089</v>
      </c>
      <c r="G27" s="19">
        <v>1</v>
      </c>
      <c r="H27" s="19">
        <v>1</v>
      </c>
      <c r="I27" s="19">
        <v>1</v>
      </c>
      <c r="J27" s="19">
        <v>0</v>
      </c>
      <c r="K27" s="19">
        <v>0</v>
      </c>
      <c r="L27" s="19">
        <v>0</v>
      </c>
    </row>
    <row r="28" spans="1:12" ht="38.25">
      <c r="A28" s="18" t="s">
        <v>935</v>
      </c>
      <c r="B28" s="19">
        <v>3</v>
      </c>
      <c r="C28" s="19" t="s">
        <v>1057</v>
      </c>
      <c r="D28" s="63">
        <f t="shared" si="0"/>
        <v>3</v>
      </c>
      <c r="E28" s="18" t="s">
        <v>634</v>
      </c>
      <c r="F28" s="18" t="s">
        <v>1089</v>
      </c>
      <c r="G28" s="19">
        <v>2</v>
      </c>
      <c r="H28" s="19">
        <v>1</v>
      </c>
      <c r="I28" s="19">
        <v>0.5</v>
      </c>
      <c r="J28" s="19">
        <v>0</v>
      </c>
      <c r="K28" s="19">
        <v>0</v>
      </c>
      <c r="L28" s="19">
        <v>0</v>
      </c>
    </row>
    <row r="29" spans="1:12" ht="38.25">
      <c r="A29" s="18" t="s">
        <v>936</v>
      </c>
      <c r="B29" s="19">
        <v>6</v>
      </c>
      <c r="C29" s="19" t="s">
        <v>1056</v>
      </c>
      <c r="D29" s="63">
        <f t="shared" si="0"/>
        <v>6</v>
      </c>
      <c r="E29" s="18" t="s">
        <v>634</v>
      </c>
      <c r="F29" s="18" t="s">
        <v>1089</v>
      </c>
      <c r="G29" s="19">
        <v>1</v>
      </c>
      <c r="H29" s="19">
        <v>1</v>
      </c>
      <c r="I29" s="19">
        <v>1</v>
      </c>
      <c r="J29" s="19">
        <v>0</v>
      </c>
      <c r="K29" s="19">
        <v>0</v>
      </c>
      <c r="L29" s="19">
        <v>0</v>
      </c>
    </row>
    <row r="30" spans="1:12" ht="38.25">
      <c r="A30" s="18" t="s">
        <v>1220</v>
      </c>
      <c r="B30" s="19">
        <v>2.5</v>
      </c>
      <c r="C30" s="19" t="s">
        <v>576</v>
      </c>
      <c r="D30" s="63">
        <f t="shared" si="0"/>
        <v>2.5</v>
      </c>
      <c r="E30" s="18" t="s">
        <v>472</v>
      </c>
      <c r="F30" s="18" t="s">
        <v>1089</v>
      </c>
      <c r="G30" s="19">
        <v>1</v>
      </c>
      <c r="H30" s="19">
        <v>1</v>
      </c>
      <c r="I30" s="19">
        <v>0.5</v>
      </c>
      <c r="J30" s="19">
        <v>1</v>
      </c>
      <c r="K30" s="19">
        <v>0</v>
      </c>
      <c r="L30" s="19">
        <v>6</v>
      </c>
    </row>
    <row r="31" spans="1:12" ht="38.25">
      <c r="A31" s="18" t="s">
        <v>37</v>
      </c>
      <c r="B31" s="19">
        <v>2.5</v>
      </c>
      <c r="C31" s="19" t="s">
        <v>1027</v>
      </c>
      <c r="D31" s="63">
        <f t="shared" si="0"/>
        <v>2.5</v>
      </c>
      <c r="E31" s="18" t="s">
        <v>472</v>
      </c>
      <c r="F31" s="18" t="s">
        <v>1089</v>
      </c>
      <c r="G31" s="19">
        <v>1</v>
      </c>
      <c r="H31" s="19">
        <v>1</v>
      </c>
      <c r="I31" s="19">
        <v>0.5</v>
      </c>
      <c r="J31" s="19">
        <v>0</v>
      </c>
      <c r="K31" s="19">
        <v>0</v>
      </c>
      <c r="L31" s="19">
        <v>0</v>
      </c>
    </row>
    <row r="32" spans="1:12" ht="38.25">
      <c r="A32" s="18" t="s">
        <v>1011</v>
      </c>
      <c r="B32" s="19">
        <v>3</v>
      </c>
      <c r="C32" s="19" t="s">
        <v>346</v>
      </c>
      <c r="D32" s="63">
        <f t="shared" si="0"/>
        <v>3</v>
      </c>
      <c r="E32" s="18" t="s">
        <v>634</v>
      </c>
      <c r="F32" s="18" t="s">
        <v>1089</v>
      </c>
      <c r="G32" s="19">
        <v>2</v>
      </c>
      <c r="H32" s="19">
        <v>1</v>
      </c>
      <c r="I32" s="19">
        <v>0.5</v>
      </c>
      <c r="J32" s="19">
        <v>1</v>
      </c>
      <c r="K32" s="19">
        <v>0</v>
      </c>
      <c r="L32" s="19">
        <v>12</v>
      </c>
    </row>
    <row r="33" spans="1:12" ht="38.25">
      <c r="A33" s="18" t="s">
        <v>941</v>
      </c>
      <c r="B33" s="19">
        <v>5</v>
      </c>
      <c r="C33" s="19" t="s">
        <v>579</v>
      </c>
      <c r="D33" s="63">
        <f>B33/2</f>
        <v>2.5</v>
      </c>
      <c r="E33" s="18" t="s">
        <v>472</v>
      </c>
      <c r="F33" s="18" t="s">
        <v>1089</v>
      </c>
      <c r="G33" s="19">
        <v>2</v>
      </c>
      <c r="H33" s="19">
        <v>2</v>
      </c>
      <c r="I33" s="19">
        <v>1</v>
      </c>
      <c r="J33" s="19">
        <v>1</v>
      </c>
      <c r="K33" s="19">
        <v>0</v>
      </c>
      <c r="L33" s="19">
        <v>6</v>
      </c>
    </row>
    <row r="34" spans="1:12" ht="38.25">
      <c r="A34" s="18" t="s">
        <v>941</v>
      </c>
      <c r="B34" s="19">
        <v>5</v>
      </c>
      <c r="C34" s="19" t="s">
        <v>564</v>
      </c>
      <c r="D34" s="63">
        <f>B34/2</f>
        <v>2.5</v>
      </c>
      <c r="E34" s="18" t="s">
        <v>472</v>
      </c>
      <c r="F34" s="18" t="s">
        <v>1089</v>
      </c>
      <c r="G34" s="19">
        <v>2</v>
      </c>
      <c r="H34" s="19">
        <v>2</v>
      </c>
      <c r="I34" s="19">
        <v>1</v>
      </c>
      <c r="J34" s="19">
        <v>1</v>
      </c>
      <c r="K34" s="19">
        <v>0</v>
      </c>
      <c r="L34" s="19">
        <v>6</v>
      </c>
    </row>
    <row r="35" spans="1:12" ht="38.25">
      <c r="A35" s="18" t="s">
        <v>637</v>
      </c>
      <c r="B35" s="49">
        <v>4.02</v>
      </c>
      <c r="C35" s="19" t="s">
        <v>1069</v>
      </c>
      <c r="D35" s="64">
        <f>B35/3</f>
        <v>1.3399999999999999</v>
      </c>
      <c r="E35" s="18" t="s">
        <v>634</v>
      </c>
      <c r="F35" s="18" t="s">
        <v>1089</v>
      </c>
      <c r="G35" s="19">
        <v>3</v>
      </c>
      <c r="H35" s="19">
        <v>2</v>
      </c>
      <c r="I35" s="49">
        <v>0.5</v>
      </c>
      <c r="J35" s="19">
        <v>0</v>
      </c>
      <c r="K35" s="19">
        <v>0</v>
      </c>
      <c r="L35" s="19">
        <v>0</v>
      </c>
    </row>
    <row r="36" spans="1:12" ht="38.25">
      <c r="A36" s="18" t="s">
        <v>637</v>
      </c>
      <c r="B36" s="49">
        <v>4.02</v>
      </c>
      <c r="C36" s="19" t="s">
        <v>965</v>
      </c>
      <c r="D36" s="64">
        <f>B36/3*2</f>
        <v>2.6799999999999997</v>
      </c>
      <c r="E36" s="18" t="s">
        <v>634</v>
      </c>
      <c r="F36" s="18" t="s">
        <v>1089</v>
      </c>
      <c r="G36" s="19">
        <v>3</v>
      </c>
      <c r="H36" s="19">
        <v>2</v>
      </c>
      <c r="I36" s="49">
        <v>0.5</v>
      </c>
      <c r="J36" s="19">
        <v>0</v>
      </c>
      <c r="K36" s="19">
        <v>0</v>
      </c>
      <c r="L36" s="19">
        <v>0</v>
      </c>
    </row>
    <row r="37" spans="1:12" ht="38.25">
      <c r="A37" s="18" t="s">
        <v>204</v>
      </c>
      <c r="B37" s="19">
        <v>1.02</v>
      </c>
      <c r="C37" s="19" t="s">
        <v>1032</v>
      </c>
      <c r="D37" s="63">
        <f t="shared" si="0"/>
        <v>1.02</v>
      </c>
      <c r="E37" s="18" t="s">
        <v>634</v>
      </c>
      <c r="F37" s="18" t="s">
        <v>1089</v>
      </c>
      <c r="G37" s="19">
        <v>3</v>
      </c>
      <c r="H37" s="19">
        <v>1</v>
      </c>
      <c r="I37" s="19">
        <v>0.17</v>
      </c>
      <c r="J37" s="19">
        <v>0</v>
      </c>
      <c r="K37" s="19">
        <v>0</v>
      </c>
      <c r="L37" s="19">
        <v>0</v>
      </c>
    </row>
    <row r="38" spans="1:12" ht="38.25">
      <c r="A38" s="18" t="s">
        <v>205</v>
      </c>
      <c r="B38" s="19">
        <v>6</v>
      </c>
      <c r="C38" s="19" t="s">
        <v>1039</v>
      </c>
      <c r="D38" s="63">
        <f t="shared" si="0"/>
        <v>6</v>
      </c>
      <c r="E38" s="18" t="s">
        <v>634</v>
      </c>
      <c r="F38" s="18" t="s">
        <v>1089</v>
      </c>
      <c r="G38" s="19">
        <v>1</v>
      </c>
      <c r="H38" s="19">
        <v>1</v>
      </c>
      <c r="I38" s="19">
        <v>1</v>
      </c>
      <c r="J38" s="19">
        <v>0</v>
      </c>
      <c r="K38" s="19">
        <v>0</v>
      </c>
      <c r="L38" s="19">
        <v>0</v>
      </c>
    </row>
    <row r="39" spans="1:12" ht="38.25">
      <c r="A39" s="18" t="s">
        <v>206</v>
      </c>
      <c r="B39" s="19">
        <v>3</v>
      </c>
      <c r="C39" s="19" t="s">
        <v>574</v>
      </c>
      <c r="D39" s="64">
        <f t="shared" si="0"/>
        <v>3</v>
      </c>
      <c r="E39" s="18" t="s">
        <v>634</v>
      </c>
      <c r="F39" s="18" t="s">
        <v>1089</v>
      </c>
      <c r="G39" s="19">
        <v>1</v>
      </c>
      <c r="H39" s="19">
        <v>1</v>
      </c>
      <c r="I39" s="19">
        <v>0.5</v>
      </c>
      <c r="J39" s="19">
        <v>0</v>
      </c>
      <c r="K39" s="19">
        <v>0</v>
      </c>
      <c r="L39" s="19">
        <v>0</v>
      </c>
    </row>
    <row r="40" spans="1:12" ht="38.25">
      <c r="A40" s="18" t="s">
        <v>1186</v>
      </c>
      <c r="B40" s="19">
        <v>2.5</v>
      </c>
      <c r="C40" s="19" t="s">
        <v>1068</v>
      </c>
      <c r="D40" s="63">
        <f t="shared" si="0"/>
        <v>2.5</v>
      </c>
      <c r="E40" s="18" t="s">
        <v>472</v>
      </c>
      <c r="F40" s="18" t="s">
        <v>1089</v>
      </c>
      <c r="G40" s="19">
        <v>2</v>
      </c>
      <c r="H40" s="19">
        <v>1</v>
      </c>
      <c r="I40" s="19">
        <v>0.5</v>
      </c>
      <c r="J40" s="19">
        <v>1</v>
      </c>
      <c r="K40" s="19">
        <v>0</v>
      </c>
      <c r="L40" s="19">
        <v>9</v>
      </c>
    </row>
    <row r="41" spans="1:12" ht="38.25">
      <c r="A41" s="18" t="s">
        <v>743</v>
      </c>
      <c r="B41" s="19">
        <v>5</v>
      </c>
      <c r="C41" s="19" t="s">
        <v>334</v>
      </c>
      <c r="D41" s="63">
        <f>B41/2</f>
        <v>2.5</v>
      </c>
      <c r="E41" s="18" t="s">
        <v>472</v>
      </c>
      <c r="F41" s="18" t="s">
        <v>1089</v>
      </c>
      <c r="G41" s="19">
        <v>2</v>
      </c>
      <c r="H41" s="19">
        <v>2</v>
      </c>
      <c r="I41" s="19">
        <v>1</v>
      </c>
      <c r="J41" s="19">
        <v>1</v>
      </c>
      <c r="K41" s="19">
        <v>0</v>
      </c>
      <c r="L41" s="19">
        <v>6</v>
      </c>
    </row>
    <row r="42" spans="1:12" ht="38.25">
      <c r="A42" s="18" t="s">
        <v>743</v>
      </c>
      <c r="B42" s="19">
        <v>5</v>
      </c>
      <c r="C42" s="19" t="s">
        <v>1045</v>
      </c>
      <c r="D42" s="63">
        <f>B42/2</f>
        <v>2.5</v>
      </c>
      <c r="E42" s="18" t="s">
        <v>472</v>
      </c>
      <c r="F42" s="18" t="s">
        <v>1089</v>
      </c>
      <c r="G42" s="19">
        <v>2</v>
      </c>
      <c r="H42" s="19">
        <v>2</v>
      </c>
      <c r="I42" s="19">
        <v>1</v>
      </c>
      <c r="J42" s="19">
        <v>1</v>
      </c>
      <c r="K42" s="19">
        <v>0</v>
      </c>
      <c r="L42" s="19">
        <v>6</v>
      </c>
    </row>
    <row r="43" spans="1:12" ht="38.25">
      <c r="A43" s="18" t="s">
        <v>212</v>
      </c>
      <c r="B43" s="19">
        <v>4.02</v>
      </c>
      <c r="C43" s="19" t="s">
        <v>343</v>
      </c>
      <c r="D43" s="64">
        <f>B43/2</f>
        <v>2.01</v>
      </c>
      <c r="E43" s="18" t="s">
        <v>634</v>
      </c>
      <c r="F43" s="18" t="s">
        <v>1089</v>
      </c>
      <c r="G43" s="19">
        <v>3</v>
      </c>
      <c r="H43" s="19">
        <v>2</v>
      </c>
      <c r="I43" s="19">
        <v>0.67</v>
      </c>
      <c r="J43" s="19">
        <v>0</v>
      </c>
      <c r="K43" s="19">
        <v>0</v>
      </c>
      <c r="L43" s="19">
        <v>0</v>
      </c>
    </row>
    <row r="44" spans="1:12" ht="38.25">
      <c r="A44" s="18" t="s">
        <v>212</v>
      </c>
      <c r="B44" s="19">
        <v>4.02</v>
      </c>
      <c r="C44" s="19" t="s">
        <v>560</v>
      </c>
      <c r="D44" s="64">
        <f>B44/2</f>
        <v>2.01</v>
      </c>
      <c r="E44" s="18" t="s">
        <v>634</v>
      </c>
      <c r="F44" s="18" t="s">
        <v>1089</v>
      </c>
      <c r="G44" s="19">
        <v>3</v>
      </c>
      <c r="H44" s="19">
        <v>2</v>
      </c>
      <c r="I44" s="19">
        <v>0.67</v>
      </c>
      <c r="J44" s="19">
        <v>0</v>
      </c>
      <c r="K44" s="19">
        <v>0</v>
      </c>
      <c r="L44" s="19">
        <v>0</v>
      </c>
    </row>
    <row r="45" spans="1:12" ht="38.25">
      <c r="A45" s="18" t="s">
        <v>213</v>
      </c>
      <c r="B45" s="19">
        <v>5</v>
      </c>
      <c r="C45" s="19" t="s">
        <v>567</v>
      </c>
      <c r="D45" s="63">
        <f t="shared" si="0"/>
        <v>5</v>
      </c>
      <c r="E45" s="18" t="s">
        <v>472</v>
      </c>
      <c r="F45" s="18" t="s">
        <v>1089</v>
      </c>
      <c r="G45" s="19">
        <v>1</v>
      </c>
      <c r="H45" s="19">
        <v>1</v>
      </c>
      <c r="I45" s="19">
        <v>1</v>
      </c>
      <c r="J45" s="19">
        <v>1</v>
      </c>
      <c r="K45" s="19">
        <v>0</v>
      </c>
      <c r="L45" s="19">
        <v>7</v>
      </c>
    </row>
    <row r="46" spans="1:12" ht="38.25">
      <c r="A46" s="18" t="s">
        <v>685</v>
      </c>
      <c r="B46" s="19">
        <v>3</v>
      </c>
      <c r="C46" s="19" t="s">
        <v>1032</v>
      </c>
      <c r="D46" s="63">
        <f t="shared" si="0"/>
        <v>3</v>
      </c>
      <c r="E46" s="18" t="s">
        <v>634</v>
      </c>
      <c r="F46" s="18" t="s">
        <v>1089</v>
      </c>
      <c r="G46" s="19">
        <v>2</v>
      </c>
      <c r="H46" s="19">
        <v>1</v>
      </c>
      <c r="I46" s="19">
        <v>0.5</v>
      </c>
      <c r="J46" s="19">
        <v>0</v>
      </c>
      <c r="K46" s="19">
        <v>0</v>
      </c>
      <c r="L46" s="19">
        <v>0</v>
      </c>
    </row>
    <row r="47" spans="1:12" ht="38.25">
      <c r="A47" s="18" t="s">
        <v>686</v>
      </c>
      <c r="B47" s="19">
        <v>0.63</v>
      </c>
      <c r="C47" s="19" t="s">
        <v>1032</v>
      </c>
      <c r="D47" s="63">
        <f t="shared" si="0"/>
        <v>0.63</v>
      </c>
      <c r="E47" s="18" t="s">
        <v>472</v>
      </c>
      <c r="F47" s="18" t="s">
        <v>1089</v>
      </c>
      <c r="G47" s="19">
        <v>4</v>
      </c>
      <c r="H47" s="19">
        <v>1</v>
      </c>
      <c r="I47" s="19">
        <v>0.125</v>
      </c>
      <c r="J47" s="19">
        <v>0</v>
      </c>
      <c r="K47" s="19">
        <v>0</v>
      </c>
      <c r="L47" s="19">
        <v>0</v>
      </c>
    </row>
    <row r="48" spans="1:12" ht="38.25">
      <c r="A48" s="18" t="s">
        <v>934</v>
      </c>
      <c r="B48" s="19">
        <v>5</v>
      </c>
      <c r="C48" s="19" t="s">
        <v>1071</v>
      </c>
      <c r="D48" s="63">
        <f>B48/2</f>
        <v>2.5</v>
      </c>
      <c r="E48" s="18" t="s">
        <v>472</v>
      </c>
      <c r="F48" s="18" t="s">
        <v>1089</v>
      </c>
      <c r="G48" s="19">
        <v>2</v>
      </c>
      <c r="H48" s="19">
        <v>2</v>
      </c>
      <c r="I48" s="19">
        <v>1</v>
      </c>
      <c r="J48" s="19">
        <v>1</v>
      </c>
      <c r="K48" s="19">
        <v>0</v>
      </c>
      <c r="L48" s="19">
        <v>6</v>
      </c>
    </row>
    <row r="49" spans="1:12" ht="38.25">
      <c r="A49" s="18" t="s">
        <v>934</v>
      </c>
      <c r="B49" s="19">
        <v>5</v>
      </c>
      <c r="C49" s="19" t="s">
        <v>571</v>
      </c>
      <c r="D49" s="63">
        <f>B49/2</f>
        <v>2.5</v>
      </c>
      <c r="E49" s="18" t="s">
        <v>472</v>
      </c>
      <c r="F49" s="18" t="s">
        <v>1089</v>
      </c>
      <c r="G49" s="19">
        <v>2</v>
      </c>
      <c r="H49" s="19">
        <v>2</v>
      </c>
      <c r="I49" s="19">
        <v>1</v>
      </c>
      <c r="J49" s="19">
        <v>1</v>
      </c>
      <c r="K49" s="19">
        <v>0</v>
      </c>
      <c r="L49" s="19">
        <v>6</v>
      </c>
    </row>
    <row r="50" spans="1:12" ht="38.25">
      <c r="A50" s="18" t="s">
        <v>956</v>
      </c>
      <c r="B50" s="19">
        <v>5</v>
      </c>
      <c r="C50" s="19" t="s">
        <v>325</v>
      </c>
      <c r="D50" s="63">
        <f>B50/2</f>
        <v>2.5</v>
      </c>
      <c r="E50" s="18" t="s">
        <v>472</v>
      </c>
      <c r="F50" s="18" t="s">
        <v>1089</v>
      </c>
      <c r="G50" s="19">
        <v>2</v>
      </c>
      <c r="H50" s="19">
        <v>2</v>
      </c>
      <c r="I50" s="19">
        <v>1</v>
      </c>
      <c r="J50" s="19">
        <v>0</v>
      </c>
      <c r="K50" s="19">
        <v>0</v>
      </c>
      <c r="L50" s="19">
        <v>0</v>
      </c>
    </row>
    <row r="51" spans="1:12" ht="38.25">
      <c r="A51" s="18" t="s">
        <v>956</v>
      </c>
      <c r="B51" s="19">
        <v>5</v>
      </c>
      <c r="C51" s="19" t="s">
        <v>1055</v>
      </c>
      <c r="D51" s="63">
        <f>B51/2</f>
        <v>2.5</v>
      </c>
      <c r="E51" s="18" t="s">
        <v>472</v>
      </c>
      <c r="F51" s="18" t="s">
        <v>1089</v>
      </c>
      <c r="G51" s="19">
        <v>2</v>
      </c>
      <c r="H51" s="19">
        <v>2</v>
      </c>
      <c r="I51" s="19">
        <v>1</v>
      </c>
      <c r="J51" s="19">
        <v>0</v>
      </c>
      <c r="K51" s="19">
        <v>0</v>
      </c>
      <c r="L51" s="19">
        <v>0</v>
      </c>
    </row>
    <row r="52" spans="1:12" ht="38.25">
      <c r="A52" s="18" t="s">
        <v>409</v>
      </c>
      <c r="B52" s="19">
        <v>1.2</v>
      </c>
      <c r="C52" s="19" t="s">
        <v>1023</v>
      </c>
      <c r="D52" s="63">
        <f t="shared" si="0"/>
        <v>1.2</v>
      </c>
      <c r="E52" s="18" t="s">
        <v>634</v>
      </c>
      <c r="F52" s="18" t="s">
        <v>1089</v>
      </c>
      <c r="G52" s="19">
        <v>5</v>
      </c>
      <c r="H52" s="19">
        <v>1</v>
      </c>
      <c r="I52" s="19">
        <v>0.2</v>
      </c>
      <c r="J52" s="19">
        <v>0</v>
      </c>
      <c r="K52" s="19">
        <v>0</v>
      </c>
      <c r="L52" s="19">
        <v>0</v>
      </c>
    </row>
    <row r="53" spans="1:12" ht="38.25">
      <c r="A53" s="18" t="s">
        <v>410</v>
      </c>
      <c r="B53" s="19">
        <v>5</v>
      </c>
      <c r="C53" s="19" t="s">
        <v>556</v>
      </c>
      <c r="D53" s="63">
        <f t="shared" si="0"/>
        <v>5</v>
      </c>
      <c r="E53" s="18" t="s">
        <v>472</v>
      </c>
      <c r="F53" s="18" t="s">
        <v>1089</v>
      </c>
      <c r="G53" s="19">
        <v>1</v>
      </c>
      <c r="H53" s="19">
        <v>1</v>
      </c>
      <c r="I53" s="19">
        <v>1</v>
      </c>
      <c r="J53" s="19">
        <v>1</v>
      </c>
      <c r="K53" s="19">
        <v>0</v>
      </c>
      <c r="L53" s="19">
        <v>5</v>
      </c>
    </row>
    <row r="54" spans="1:12" ht="38.25">
      <c r="A54" s="18" t="s">
        <v>411</v>
      </c>
      <c r="B54" s="19">
        <v>2.5</v>
      </c>
      <c r="C54" s="19" t="s">
        <v>560</v>
      </c>
      <c r="D54" s="63">
        <f t="shared" si="0"/>
        <v>2.5</v>
      </c>
      <c r="E54" s="18" t="s">
        <v>472</v>
      </c>
      <c r="F54" s="18" t="s">
        <v>1089</v>
      </c>
      <c r="G54" s="19">
        <v>2</v>
      </c>
      <c r="H54" s="19">
        <v>1</v>
      </c>
      <c r="I54" s="19">
        <v>0.5</v>
      </c>
      <c r="J54" s="19">
        <v>2</v>
      </c>
      <c r="K54" s="19">
        <v>0</v>
      </c>
      <c r="L54" s="19">
        <v>5</v>
      </c>
    </row>
    <row r="55" spans="1:12" ht="38.25">
      <c r="A55" s="18" t="s">
        <v>908</v>
      </c>
      <c r="B55" s="19">
        <v>5</v>
      </c>
      <c r="C55" s="19" t="s">
        <v>918</v>
      </c>
      <c r="D55" s="63">
        <f t="shared" si="0"/>
        <v>5</v>
      </c>
      <c r="E55" s="18" t="s">
        <v>472</v>
      </c>
      <c r="F55" s="18" t="s">
        <v>1089</v>
      </c>
      <c r="G55" s="19">
        <v>1</v>
      </c>
      <c r="H55" s="19">
        <v>1</v>
      </c>
      <c r="I55" s="19">
        <v>1</v>
      </c>
      <c r="J55" s="19">
        <v>0</v>
      </c>
      <c r="K55" s="19">
        <v>0</v>
      </c>
      <c r="L55" s="19">
        <v>0</v>
      </c>
    </row>
    <row r="56" spans="1:12" ht="38.25">
      <c r="A56" s="18" t="s">
        <v>262</v>
      </c>
      <c r="B56" s="19">
        <v>2.5</v>
      </c>
      <c r="C56" s="19" t="s">
        <v>1045</v>
      </c>
      <c r="D56" s="63">
        <f t="shared" si="0"/>
        <v>2.5</v>
      </c>
      <c r="E56" s="18" t="s">
        <v>472</v>
      </c>
      <c r="F56" s="18" t="s">
        <v>1089</v>
      </c>
      <c r="G56" s="19">
        <v>2</v>
      </c>
      <c r="H56" s="19">
        <v>1</v>
      </c>
      <c r="I56" s="19">
        <v>0.5</v>
      </c>
      <c r="J56" s="19">
        <v>0</v>
      </c>
      <c r="K56" s="19">
        <v>0</v>
      </c>
      <c r="L56" s="19">
        <v>0</v>
      </c>
    </row>
    <row r="57" spans="1:12" ht="38.25">
      <c r="A57" s="18" t="s">
        <v>263</v>
      </c>
      <c r="B57" s="19">
        <v>3.75</v>
      </c>
      <c r="C57" s="19" t="s">
        <v>330</v>
      </c>
      <c r="D57" s="64">
        <f>B57/3</f>
        <v>1.25</v>
      </c>
      <c r="E57" s="18" t="s">
        <v>472</v>
      </c>
      <c r="F57" s="18" t="s">
        <v>1089</v>
      </c>
      <c r="G57" s="19">
        <v>2</v>
      </c>
      <c r="H57" s="19">
        <v>2</v>
      </c>
      <c r="I57" s="19">
        <v>0.75</v>
      </c>
      <c r="J57" s="19">
        <v>0</v>
      </c>
      <c r="K57" s="19">
        <v>0</v>
      </c>
      <c r="L57" s="19">
        <v>0</v>
      </c>
    </row>
    <row r="58" spans="1:12" ht="38.25">
      <c r="A58" s="18" t="s">
        <v>263</v>
      </c>
      <c r="B58" s="19">
        <v>3.75</v>
      </c>
      <c r="C58" s="19" t="s">
        <v>1055</v>
      </c>
      <c r="D58" s="64">
        <f>B58/3*2</f>
        <v>2.5</v>
      </c>
      <c r="E58" s="18" t="s">
        <v>472</v>
      </c>
      <c r="F58" s="18" t="s">
        <v>1089</v>
      </c>
      <c r="G58" s="19">
        <v>2</v>
      </c>
      <c r="H58" s="19">
        <v>2</v>
      </c>
      <c r="I58" s="19">
        <v>0.75</v>
      </c>
      <c r="J58" s="19">
        <v>0</v>
      </c>
      <c r="K58" s="19">
        <v>0</v>
      </c>
      <c r="L58" s="19">
        <v>0</v>
      </c>
    </row>
    <row r="59" spans="1:12" ht="25.5">
      <c r="A59" s="18" t="s">
        <v>357</v>
      </c>
      <c r="B59" s="19">
        <v>2.5</v>
      </c>
      <c r="C59" s="19" t="s">
        <v>560</v>
      </c>
      <c r="D59" s="63">
        <f t="shared" si="0"/>
        <v>2.5</v>
      </c>
      <c r="E59" s="18" t="s">
        <v>472</v>
      </c>
      <c r="F59" s="18" t="s">
        <v>1089</v>
      </c>
      <c r="G59" s="19">
        <v>2</v>
      </c>
      <c r="H59" s="19">
        <v>1</v>
      </c>
      <c r="I59" s="19">
        <v>0.5</v>
      </c>
      <c r="J59" s="19">
        <v>0</v>
      </c>
      <c r="K59" s="19">
        <v>0</v>
      </c>
      <c r="L59" s="19">
        <v>0</v>
      </c>
    </row>
    <row r="60" spans="1:12" ht="38.25">
      <c r="A60" s="18" t="s">
        <v>358</v>
      </c>
      <c r="B60" s="19">
        <v>5</v>
      </c>
      <c r="C60" s="19" t="s">
        <v>566</v>
      </c>
      <c r="D60" s="63">
        <f>B60/2</f>
        <v>2.5</v>
      </c>
      <c r="E60" s="18" t="s">
        <v>472</v>
      </c>
      <c r="F60" s="18" t="s">
        <v>1089</v>
      </c>
      <c r="G60" s="19">
        <v>2</v>
      </c>
      <c r="H60" s="19">
        <v>2</v>
      </c>
      <c r="I60" s="19">
        <v>1</v>
      </c>
      <c r="J60" s="19">
        <v>0</v>
      </c>
      <c r="K60" s="19">
        <v>0</v>
      </c>
      <c r="L60" s="19">
        <v>0</v>
      </c>
    </row>
    <row r="61" spans="1:12" ht="38.25">
      <c r="A61" s="18" t="s">
        <v>358</v>
      </c>
      <c r="B61" s="19">
        <v>5</v>
      </c>
      <c r="C61" s="19" t="s">
        <v>557</v>
      </c>
      <c r="D61" s="63">
        <f>B61/2</f>
        <v>2.5</v>
      </c>
      <c r="E61" s="18" t="s">
        <v>472</v>
      </c>
      <c r="F61" s="18" t="s">
        <v>1089</v>
      </c>
      <c r="G61" s="19">
        <v>2</v>
      </c>
      <c r="H61" s="19">
        <v>2</v>
      </c>
      <c r="I61" s="19">
        <v>1</v>
      </c>
      <c r="J61" s="19">
        <v>0</v>
      </c>
      <c r="K61" s="19">
        <v>0</v>
      </c>
      <c r="L61" s="19">
        <v>0</v>
      </c>
    </row>
    <row r="62" spans="1:12" ht="38.25">
      <c r="A62" s="18" t="s">
        <v>1000</v>
      </c>
      <c r="B62" s="19">
        <v>1.65</v>
      </c>
      <c r="C62" s="19" t="s">
        <v>1023</v>
      </c>
      <c r="D62" s="63">
        <f t="shared" si="0"/>
        <v>1.65</v>
      </c>
      <c r="E62" s="18" t="s">
        <v>472</v>
      </c>
      <c r="F62" s="18" t="s">
        <v>1089</v>
      </c>
      <c r="G62" s="19">
        <v>3</v>
      </c>
      <c r="H62" s="19">
        <v>1</v>
      </c>
      <c r="I62" s="19">
        <v>0.33</v>
      </c>
      <c r="J62" s="19">
        <v>0</v>
      </c>
      <c r="K62" s="19">
        <v>0</v>
      </c>
      <c r="L62" s="19">
        <v>0</v>
      </c>
    </row>
    <row r="63" spans="1:12" ht="38.25">
      <c r="A63" s="18" t="s">
        <v>952</v>
      </c>
      <c r="B63" s="19">
        <v>5</v>
      </c>
      <c r="C63" s="19" t="s">
        <v>564</v>
      </c>
      <c r="D63" s="63">
        <f>B63/2</f>
        <v>2.5</v>
      </c>
      <c r="E63" s="18" t="s">
        <v>472</v>
      </c>
      <c r="F63" s="18" t="s">
        <v>1089</v>
      </c>
      <c r="G63" s="19">
        <v>2</v>
      </c>
      <c r="H63" s="19">
        <v>2</v>
      </c>
      <c r="I63" s="19">
        <v>1</v>
      </c>
      <c r="J63" s="19">
        <v>0</v>
      </c>
      <c r="K63" s="19">
        <v>0</v>
      </c>
      <c r="L63" s="19">
        <v>0</v>
      </c>
    </row>
    <row r="64" spans="1:12" ht="38.25">
      <c r="A64" s="18" t="s">
        <v>952</v>
      </c>
      <c r="B64" s="19">
        <v>5</v>
      </c>
      <c r="C64" s="19" t="s">
        <v>918</v>
      </c>
      <c r="D64" s="63">
        <f>B64/2</f>
        <v>2.5</v>
      </c>
      <c r="E64" s="18" t="s">
        <v>472</v>
      </c>
      <c r="F64" s="18" t="s">
        <v>1089</v>
      </c>
      <c r="G64" s="19">
        <v>2</v>
      </c>
      <c r="H64" s="19">
        <v>2</v>
      </c>
      <c r="I64" s="19">
        <v>1</v>
      </c>
      <c r="J64" s="19">
        <v>0</v>
      </c>
      <c r="K64" s="19">
        <v>0</v>
      </c>
      <c r="L64" s="19">
        <v>0</v>
      </c>
    </row>
    <row r="65" spans="1:12" ht="38.25">
      <c r="A65" s="18" t="s">
        <v>498</v>
      </c>
      <c r="B65" s="19">
        <v>5</v>
      </c>
      <c r="C65" s="19" t="s">
        <v>918</v>
      </c>
      <c r="D65" s="63">
        <f t="shared" si="0"/>
        <v>5</v>
      </c>
      <c r="E65" s="18" t="s">
        <v>472</v>
      </c>
      <c r="F65" s="18" t="s">
        <v>1089</v>
      </c>
      <c r="G65" s="19">
        <v>1</v>
      </c>
      <c r="H65" s="19">
        <v>1</v>
      </c>
      <c r="I65" s="19">
        <v>1</v>
      </c>
      <c r="J65" s="19">
        <v>0</v>
      </c>
      <c r="K65" s="19">
        <v>0</v>
      </c>
      <c r="L65" s="19">
        <v>0</v>
      </c>
    </row>
    <row r="66" spans="1:12" ht="38.25">
      <c r="A66" s="18" t="s">
        <v>955</v>
      </c>
      <c r="B66" s="19">
        <v>5</v>
      </c>
      <c r="C66" s="19" t="s">
        <v>332</v>
      </c>
      <c r="D66" s="63">
        <f>B66/2</f>
        <v>2.5</v>
      </c>
      <c r="E66" s="18" t="s">
        <v>472</v>
      </c>
      <c r="F66" s="18" t="s">
        <v>1089</v>
      </c>
      <c r="G66" s="19">
        <v>2</v>
      </c>
      <c r="H66" s="19">
        <v>2</v>
      </c>
      <c r="I66" s="19">
        <v>1</v>
      </c>
      <c r="J66" s="19">
        <v>0</v>
      </c>
      <c r="K66" s="19">
        <v>0</v>
      </c>
      <c r="L66" s="19">
        <v>0</v>
      </c>
    </row>
    <row r="67" spans="1:12" ht="38.25">
      <c r="A67" s="18" t="s">
        <v>955</v>
      </c>
      <c r="B67" s="19">
        <v>5</v>
      </c>
      <c r="C67" s="19" t="s">
        <v>911</v>
      </c>
      <c r="D67" s="63">
        <f>B67/2</f>
        <v>2.5</v>
      </c>
      <c r="E67" s="18" t="s">
        <v>472</v>
      </c>
      <c r="F67" s="18" t="s">
        <v>1089</v>
      </c>
      <c r="G67" s="19">
        <v>2</v>
      </c>
      <c r="H67" s="19">
        <v>2</v>
      </c>
      <c r="I67" s="19">
        <v>1</v>
      </c>
      <c r="J67" s="19">
        <v>0</v>
      </c>
      <c r="K67" s="19">
        <v>0</v>
      </c>
      <c r="L67" s="19">
        <v>0</v>
      </c>
    </row>
    <row r="68" spans="1:12" ht="38.25">
      <c r="A68" s="18" t="s">
        <v>1047</v>
      </c>
      <c r="B68" s="19">
        <v>2.5</v>
      </c>
      <c r="C68" s="19" t="s">
        <v>346</v>
      </c>
      <c r="D68" s="63">
        <f t="shared" si="0"/>
        <v>2.5</v>
      </c>
      <c r="E68" s="18" t="s">
        <v>472</v>
      </c>
      <c r="F68" s="18" t="s">
        <v>1089</v>
      </c>
      <c r="G68" s="19">
        <v>2</v>
      </c>
      <c r="H68" s="19">
        <v>1</v>
      </c>
      <c r="I68" s="19">
        <v>0.5</v>
      </c>
      <c r="J68" s="19">
        <v>0</v>
      </c>
      <c r="K68" s="19">
        <v>0</v>
      </c>
      <c r="L68" s="19">
        <v>0</v>
      </c>
    </row>
    <row r="69" spans="1:12" ht="38.25">
      <c r="A69" s="18" t="s">
        <v>1048</v>
      </c>
      <c r="B69" s="19">
        <v>5</v>
      </c>
      <c r="C69" s="19" t="s">
        <v>39</v>
      </c>
      <c r="D69" s="63">
        <f t="shared" si="0"/>
        <v>5</v>
      </c>
      <c r="E69" s="18" t="s">
        <v>472</v>
      </c>
      <c r="F69" s="18" t="s">
        <v>1089</v>
      </c>
      <c r="G69" s="19">
        <v>1</v>
      </c>
      <c r="H69" s="19">
        <v>1</v>
      </c>
      <c r="I69" s="19">
        <v>1</v>
      </c>
      <c r="J69" s="19">
        <v>0</v>
      </c>
      <c r="K69" s="19">
        <v>0</v>
      </c>
      <c r="L69" s="19">
        <v>0</v>
      </c>
    </row>
    <row r="70" spans="1:12" ht="38.25">
      <c r="A70" s="18" t="s">
        <v>1148</v>
      </c>
      <c r="B70" s="19">
        <v>5</v>
      </c>
      <c r="C70" s="19" t="s">
        <v>1042</v>
      </c>
      <c r="D70" s="63">
        <f t="shared" si="0"/>
        <v>5</v>
      </c>
      <c r="E70" s="18" t="s">
        <v>472</v>
      </c>
      <c r="F70" s="18" t="s">
        <v>1089</v>
      </c>
      <c r="G70" s="19">
        <v>1</v>
      </c>
      <c r="H70" s="19">
        <v>1</v>
      </c>
      <c r="I70" s="19">
        <v>1</v>
      </c>
      <c r="J70" s="19">
        <v>0</v>
      </c>
      <c r="K70" s="19">
        <v>0</v>
      </c>
      <c r="L70" s="19">
        <v>0</v>
      </c>
    </row>
    <row r="71" spans="1:12" ht="38.25">
      <c r="A71" s="18" t="s">
        <v>534</v>
      </c>
      <c r="B71" s="19">
        <v>2.5</v>
      </c>
      <c r="C71" s="19" t="s">
        <v>959</v>
      </c>
      <c r="D71" s="63">
        <f t="shared" si="0"/>
        <v>2.5</v>
      </c>
      <c r="E71" s="18" t="s">
        <v>472</v>
      </c>
      <c r="F71" s="18" t="s">
        <v>1089</v>
      </c>
      <c r="G71" s="19">
        <v>2</v>
      </c>
      <c r="H71" s="19">
        <v>1</v>
      </c>
      <c r="I71" s="19">
        <v>0.5</v>
      </c>
      <c r="J71" s="19">
        <v>0</v>
      </c>
      <c r="K71" s="19">
        <v>0</v>
      </c>
      <c r="L71" s="19">
        <v>0</v>
      </c>
    </row>
    <row r="72" spans="1:12" ht="38.25">
      <c r="A72" s="18" t="s">
        <v>535</v>
      </c>
      <c r="B72" s="19">
        <v>5</v>
      </c>
      <c r="C72" s="19" t="s">
        <v>1042</v>
      </c>
      <c r="D72" s="63">
        <f t="shared" si="0"/>
        <v>5</v>
      </c>
      <c r="E72" s="18" t="s">
        <v>472</v>
      </c>
      <c r="F72" s="18" t="s">
        <v>1089</v>
      </c>
      <c r="G72" s="19">
        <v>1</v>
      </c>
      <c r="H72" s="19">
        <v>1</v>
      </c>
      <c r="I72" s="19">
        <v>1</v>
      </c>
      <c r="J72" s="19">
        <v>0</v>
      </c>
      <c r="K72" s="19">
        <v>0</v>
      </c>
      <c r="L72" s="19">
        <v>0</v>
      </c>
    </row>
    <row r="73" spans="1:12" ht="25.5">
      <c r="A73" s="18" t="s">
        <v>536</v>
      </c>
      <c r="B73" s="19">
        <v>5</v>
      </c>
      <c r="C73" s="19" t="s">
        <v>356</v>
      </c>
      <c r="D73" s="63">
        <f t="shared" si="0"/>
        <v>5</v>
      </c>
      <c r="E73" s="18" t="s">
        <v>472</v>
      </c>
      <c r="F73" s="18" t="s">
        <v>1089</v>
      </c>
      <c r="G73" s="19">
        <v>1</v>
      </c>
      <c r="H73" s="19">
        <v>1</v>
      </c>
      <c r="I73" s="19">
        <v>1</v>
      </c>
      <c r="J73" s="19">
        <v>0</v>
      </c>
      <c r="K73" s="19">
        <v>0</v>
      </c>
      <c r="L73" s="19">
        <v>0</v>
      </c>
    </row>
    <row r="74" spans="1:12" ht="38.25">
      <c r="A74" s="18" t="s">
        <v>788</v>
      </c>
      <c r="B74" s="19">
        <v>5</v>
      </c>
      <c r="C74" s="19" t="s">
        <v>337</v>
      </c>
      <c r="D74" s="63">
        <f>B74/2</f>
        <v>2.5</v>
      </c>
      <c r="E74" s="18" t="s">
        <v>472</v>
      </c>
      <c r="F74" s="18" t="s">
        <v>1089</v>
      </c>
      <c r="G74" s="19">
        <v>2</v>
      </c>
      <c r="H74" s="19">
        <v>2</v>
      </c>
      <c r="I74" s="19">
        <v>1</v>
      </c>
      <c r="J74" s="19">
        <v>0</v>
      </c>
      <c r="K74" s="19">
        <v>0</v>
      </c>
      <c r="L74" s="19">
        <v>0</v>
      </c>
    </row>
    <row r="75" spans="1:12" ht="38.25">
      <c r="A75" s="18" t="s">
        <v>788</v>
      </c>
      <c r="B75" s="19">
        <v>5</v>
      </c>
      <c r="C75" s="19" t="s">
        <v>40</v>
      </c>
      <c r="D75" s="63">
        <f>B75/2</f>
        <v>2.5</v>
      </c>
      <c r="E75" s="18" t="s">
        <v>472</v>
      </c>
      <c r="F75" s="18" t="s">
        <v>1089</v>
      </c>
      <c r="G75" s="19">
        <v>2</v>
      </c>
      <c r="H75" s="19">
        <v>2</v>
      </c>
      <c r="I75" s="19">
        <v>1</v>
      </c>
      <c r="J75" s="19">
        <v>0</v>
      </c>
      <c r="K75" s="19">
        <v>0</v>
      </c>
      <c r="L75" s="19">
        <v>0</v>
      </c>
    </row>
    <row r="76" spans="1:12" ht="25.5">
      <c r="A76" s="18" t="s">
        <v>789</v>
      </c>
      <c r="B76" s="19">
        <v>5</v>
      </c>
      <c r="C76" s="19" t="s">
        <v>41</v>
      </c>
      <c r="D76" s="63">
        <f t="shared" si="0"/>
        <v>5</v>
      </c>
      <c r="E76" s="18" t="s">
        <v>472</v>
      </c>
      <c r="F76" s="18" t="s">
        <v>1089</v>
      </c>
      <c r="G76" s="19">
        <v>1</v>
      </c>
      <c r="H76" s="19">
        <v>1</v>
      </c>
      <c r="I76" s="19">
        <v>1</v>
      </c>
      <c r="J76" s="19">
        <v>0</v>
      </c>
      <c r="K76" s="19">
        <v>0</v>
      </c>
      <c r="L76" s="19">
        <v>0</v>
      </c>
    </row>
    <row r="77" spans="1:12" ht="38.25">
      <c r="A77" s="18" t="s">
        <v>413</v>
      </c>
      <c r="B77" s="19">
        <v>5</v>
      </c>
      <c r="C77" s="19" t="s">
        <v>42</v>
      </c>
      <c r="D77" s="63">
        <f>B77/3</f>
        <v>1.6666666666666667</v>
      </c>
      <c r="E77" s="18" t="s">
        <v>472</v>
      </c>
      <c r="F77" s="18" t="s">
        <v>1089</v>
      </c>
      <c r="G77" s="19">
        <v>3</v>
      </c>
      <c r="H77" s="19">
        <v>3</v>
      </c>
      <c r="I77" s="19">
        <v>1</v>
      </c>
      <c r="J77" s="19">
        <v>0</v>
      </c>
      <c r="K77" s="19">
        <v>0</v>
      </c>
      <c r="L77" s="19">
        <v>0</v>
      </c>
    </row>
    <row r="78" spans="1:12" ht="38.25">
      <c r="A78" s="18" t="s">
        <v>413</v>
      </c>
      <c r="B78" s="19">
        <v>5</v>
      </c>
      <c r="C78" s="19" t="s">
        <v>1071</v>
      </c>
      <c r="D78" s="63">
        <f>B78/3</f>
        <v>1.6666666666666667</v>
      </c>
      <c r="E78" s="18" t="s">
        <v>472</v>
      </c>
      <c r="F78" s="18" t="s">
        <v>1089</v>
      </c>
      <c r="G78" s="19">
        <v>3</v>
      </c>
      <c r="H78" s="19">
        <v>3</v>
      </c>
      <c r="I78" s="19">
        <v>1</v>
      </c>
      <c r="J78" s="19">
        <v>0</v>
      </c>
      <c r="K78" s="19">
        <v>0</v>
      </c>
      <c r="L78" s="19">
        <v>0</v>
      </c>
    </row>
    <row r="79" spans="1:12" ht="38.25">
      <c r="A79" s="18" t="s">
        <v>413</v>
      </c>
      <c r="B79" s="19">
        <v>5</v>
      </c>
      <c r="C79" s="19" t="s">
        <v>43</v>
      </c>
      <c r="D79" s="63">
        <f>B79/3</f>
        <v>1.6666666666666667</v>
      </c>
      <c r="E79" s="18" t="s">
        <v>472</v>
      </c>
      <c r="F79" s="18" t="s">
        <v>1089</v>
      </c>
      <c r="G79" s="19">
        <v>3</v>
      </c>
      <c r="H79" s="19">
        <v>3</v>
      </c>
      <c r="I79" s="19">
        <v>1</v>
      </c>
      <c r="J79" s="19">
        <v>0</v>
      </c>
      <c r="K79" s="19">
        <v>0</v>
      </c>
      <c r="L79" s="19">
        <v>0</v>
      </c>
    </row>
    <row r="80" spans="1:12" ht="38.25">
      <c r="A80" s="18" t="s">
        <v>414</v>
      </c>
      <c r="B80" s="19">
        <v>0.85</v>
      </c>
      <c r="C80" s="19" t="s">
        <v>1032</v>
      </c>
      <c r="D80" s="64">
        <f t="shared" si="0"/>
        <v>0.85</v>
      </c>
      <c r="E80" s="18" t="s">
        <v>472</v>
      </c>
      <c r="F80" s="18" t="s">
        <v>1089</v>
      </c>
      <c r="G80" s="19">
        <v>3</v>
      </c>
      <c r="H80" s="19">
        <v>1</v>
      </c>
      <c r="I80" s="19">
        <v>0.17</v>
      </c>
      <c r="J80" s="19">
        <v>0</v>
      </c>
      <c r="K80" s="19">
        <v>0</v>
      </c>
      <c r="L80" s="19">
        <v>0</v>
      </c>
    </row>
    <row r="81" spans="1:12" ht="38.25">
      <c r="A81" s="18" t="s">
        <v>415</v>
      </c>
      <c r="B81" s="19">
        <v>5</v>
      </c>
      <c r="C81" s="19" t="s">
        <v>1029</v>
      </c>
      <c r="D81" s="63">
        <f>B81/2</f>
        <v>2.5</v>
      </c>
      <c r="E81" s="18" t="s">
        <v>472</v>
      </c>
      <c r="F81" s="18" t="s">
        <v>1089</v>
      </c>
      <c r="G81" s="19">
        <v>2</v>
      </c>
      <c r="H81" s="19">
        <v>2</v>
      </c>
      <c r="I81" s="19">
        <v>1</v>
      </c>
      <c r="J81" s="19">
        <v>0</v>
      </c>
      <c r="K81" s="19">
        <v>0</v>
      </c>
      <c r="L81" s="19">
        <v>0</v>
      </c>
    </row>
    <row r="82" spans="1:12" ht="38.25">
      <c r="A82" s="18" t="s">
        <v>415</v>
      </c>
      <c r="B82" s="19">
        <v>5</v>
      </c>
      <c r="C82" s="19" t="s">
        <v>373</v>
      </c>
      <c r="D82" s="63">
        <f>B82/2</f>
        <v>2.5</v>
      </c>
      <c r="E82" s="18" t="s">
        <v>472</v>
      </c>
      <c r="F82" s="18" t="s">
        <v>1089</v>
      </c>
      <c r="G82" s="19">
        <v>2</v>
      </c>
      <c r="H82" s="19">
        <v>2</v>
      </c>
      <c r="I82" s="19">
        <v>1</v>
      </c>
      <c r="J82" s="19">
        <v>0</v>
      </c>
      <c r="K82" s="19">
        <v>0</v>
      </c>
      <c r="L82" s="19">
        <v>0</v>
      </c>
    </row>
    <row r="83" spans="1:12" ht="38.25">
      <c r="A83" s="18" t="s">
        <v>416</v>
      </c>
      <c r="B83" s="19">
        <v>2.5</v>
      </c>
      <c r="C83" s="19" t="s">
        <v>1066</v>
      </c>
      <c r="D83" s="63">
        <f t="shared" si="0"/>
        <v>2.5</v>
      </c>
      <c r="E83" s="18" t="s">
        <v>472</v>
      </c>
      <c r="F83" s="18" t="s">
        <v>1089</v>
      </c>
      <c r="G83" s="19">
        <v>2</v>
      </c>
      <c r="H83" s="19">
        <v>1</v>
      </c>
      <c r="I83" s="19">
        <v>0.5</v>
      </c>
      <c r="J83" s="19">
        <v>0</v>
      </c>
      <c r="K83" s="19">
        <v>0</v>
      </c>
      <c r="L83" s="19">
        <v>0</v>
      </c>
    </row>
    <row r="84" spans="1:12" ht="38.25">
      <c r="A84" s="18" t="s">
        <v>986</v>
      </c>
      <c r="B84" s="19">
        <v>0.85</v>
      </c>
      <c r="C84" s="19" t="s">
        <v>1032</v>
      </c>
      <c r="D84" s="64">
        <f t="shared" si="0"/>
        <v>0.85</v>
      </c>
      <c r="E84" s="18" t="s">
        <v>472</v>
      </c>
      <c r="F84" s="18" t="s">
        <v>1089</v>
      </c>
      <c r="G84" s="19">
        <v>3</v>
      </c>
      <c r="H84" s="19">
        <v>1</v>
      </c>
      <c r="I84" s="19">
        <v>0.17</v>
      </c>
      <c r="J84" s="19">
        <v>0</v>
      </c>
      <c r="K84" s="19">
        <v>0</v>
      </c>
      <c r="L84" s="19">
        <v>0</v>
      </c>
    </row>
    <row r="85" spans="1:12" ht="38.25">
      <c r="A85" s="18" t="s">
        <v>998</v>
      </c>
      <c r="B85" s="19">
        <v>2.5</v>
      </c>
      <c r="C85" s="19" t="s">
        <v>346</v>
      </c>
      <c r="D85" s="63">
        <f t="shared" si="0"/>
        <v>2.5</v>
      </c>
      <c r="E85" s="18" t="s">
        <v>472</v>
      </c>
      <c r="F85" s="18" t="s">
        <v>1089</v>
      </c>
      <c r="G85" s="19">
        <v>2</v>
      </c>
      <c r="H85" s="19">
        <v>1</v>
      </c>
      <c r="I85" s="19">
        <v>0.5</v>
      </c>
      <c r="J85" s="19">
        <v>0</v>
      </c>
      <c r="K85" s="19">
        <v>0</v>
      </c>
      <c r="L85" s="19">
        <v>0</v>
      </c>
    </row>
    <row r="86" spans="1:12" ht="38.25">
      <c r="A86" s="18" t="s">
        <v>1248</v>
      </c>
      <c r="B86" s="19">
        <v>5</v>
      </c>
      <c r="C86" s="19" t="s">
        <v>44</v>
      </c>
      <c r="D86" s="63">
        <f t="shared" si="0"/>
        <v>5</v>
      </c>
      <c r="E86" s="18" t="s">
        <v>472</v>
      </c>
      <c r="F86" s="18" t="s">
        <v>1089</v>
      </c>
      <c r="G86" s="19">
        <v>1</v>
      </c>
      <c r="H86" s="19">
        <v>1</v>
      </c>
      <c r="I86" s="19">
        <v>1</v>
      </c>
      <c r="J86" s="19">
        <v>0</v>
      </c>
      <c r="K86" s="19">
        <v>0</v>
      </c>
      <c r="L86" s="19">
        <v>0</v>
      </c>
    </row>
    <row r="87" spans="1:12" ht="38.25">
      <c r="A87" s="18" t="s">
        <v>1249</v>
      </c>
      <c r="B87" s="19">
        <v>2.5</v>
      </c>
      <c r="C87" s="19" t="s">
        <v>920</v>
      </c>
      <c r="D87" s="64">
        <f t="shared" si="0"/>
        <v>2.5</v>
      </c>
      <c r="E87" s="18" t="s">
        <v>472</v>
      </c>
      <c r="F87" s="18" t="s">
        <v>1089</v>
      </c>
      <c r="G87" s="19">
        <v>1</v>
      </c>
      <c r="H87" s="19">
        <v>1</v>
      </c>
      <c r="I87" s="19">
        <v>0.5</v>
      </c>
      <c r="J87" s="19">
        <v>0</v>
      </c>
      <c r="K87" s="19">
        <v>0</v>
      </c>
      <c r="L87" s="19">
        <v>0</v>
      </c>
    </row>
    <row r="88" spans="1:12" ht="38.25">
      <c r="A88" s="18" t="s">
        <v>1132</v>
      </c>
      <c r="B88" s="19">
        <v>5</v>
      </c>
      <c r="C88" s="19" t="s">
        <v>1029</v>
      </c>
      <c r="D88" s="63">
        <f>B88/2</f>
        <v>2.5</v>
      </c>
      <c r="E88" s="18" t="s">
        <v>472</v>
      </c>
      <c r="F88" s="18" t="s">
        <v>1089</v>
      </c>
      <c r="G88" s="19">
        <v>2</v>
      </c>
      <c r="H88" s="19">
        <v>2</v>
      </c>
      <c r="I88" s="19">
        <v>1</v>
      </c>
      <c r="J88" s="19">
        <v>0</v>
      </c>
      <c r="K88" s="19">
        <v>0</v>
      </c>
      <c r="L88" s="19">
        <v>0</v>
      </c>
    </row>
    <row r="89" spans="1:12" ht="38.25">
      <c r="A89" s="18" t="s">
        <v>1132</v>
      </c>
      <c r="B89" s="19">
        <v>5</v>
      </c>
      <c r="C89" s="19" t="s">
        <v>373</v>
      </c>
      <c r="D89" s="63">
        <f>B89/2</f>
        <v>2.5</v>
      </c>
      <c r="E89" s="18" t="s">
        <v>472</v>
      </c>
      <c r="F89" s="18" t="s">
        <v>1089</v>
      </c>
      <c r="G89" s="19">
        <v>2</v>
      </c>
      <c r="H89" s="19">
        <v>2</v>
      </c>
      <c r="I89" s="19">
        <v>1</v>
      </c>
      <c r="J89" s="19">
        <v>0</v>
      </c>
      <c r="K89" s="19">
        <v>0</v>
      </c>
      <c r="L89" s="19">
        <v>0</v>
      </c>
    </row>
    <row r="90" spans="1:12" ht="38.25">
      <c r="A90" s="18" t="s">
        <v>1190</v>
      </c>
      <c r="B90" s="19">
        <v>2.5</v>
      </c>
      <c r="C90" s="19" t="s">
        <v>45</v>
      </c>
      <c r="D90" s="64">
        <f>B90/2</f>
        <v>1.25</v>
      </c>
      <c r="E90" s="18" t="s">
        <v>472</v>
      </c>
      <c r="F90" s="18" t="s">
        <v>1089</v>
      </c>
      <c r="G90" s="19">
        <v>4</v>
      </c>
      <c r="H90" s="49">
        <v>3</v>
      </c>
      <c r="I90" s="49">
        <v>0.75</v>
      </c>
      <c r="J90" s="19">
        <v>0</v>
      </c>
      <c r="K90" s="19">
        <v>0</v>
      </c>
      <c r="L90" s="19">
        <v>0</v>
      </c>
    </row>
    <row r="91" spans="1:12" ht="38.25">
      <c r="A91" s="18" t="s">
        <v>1190</v>
      </c>
      <c r="B91" s="19">
        <v>2.5</v>
      </c>
      <c r="C91" s="19" t="s">
        <v>716</v>
      </c>
      <c r="D91" s="64">
        <f>B91/2</f>
        <v>1.25</v>
      </c>
      <c r="E91" s="18" t="s">
        <v>472</v>
      </c>
      <c r="F91" s="18" t="s">
        <v>1089</v>
      </c>
      <c r="G91" s="19">
        <v>4</v>
      </c>
      <c r="H91" s="49">
        <v>3</v>
      </c>
      <c r="I91" s="49">
        <v>0.75</v>
      </c>
      <c r="J91" s="19">
        <v>0</v>
      </c>
      <c r="K91" s="19">
        <v>0</v>
      </c>
      <c r="L91" s="19">
        <v>0</v>
      </c>
    </row>
    <row r="92" spans="1:12" ht="25.5">
      <c r="A92" s="18" t="s">
        <v>1191</v>
      </c>
      <c r="B92" s="19">
        <v>2.5</v>
      </c>
      <c r="C92" s="19" t="s">
        <v>564</v>
      </c>
      <c r="D92" s="63">
        <f>B92</f>
        <v>2.5</v>
      </c>
      <c r="E92" s="18" t="s">
        <v>472</v>
      </c>
      <c r="F92" s="18" t="s">
        <v>1089</v>
      </c>
      <c r="G92" s="19">
        <v>2</v>
      </c>
      <c r="H92" s="19">
        <v>1</v>
      </c>
      <c r="I92" s="19">
        <v>0.5</v>
      </c>
      <c r="J92" s="19">
        <v>0</v>
      </c>
      <c r="K92" s="19">
        <v>0</v>
      </c>
      <c r="L92" s="19">
        <v>0</v>
      </c>
    </row>
    <row r="93" spans="1:12" ht="38.25">
      <c r="A93" s="18" t="s">
        <v>1192</v>
      </c>
      <c r="B93" s="19">
        <v>5</v>
      </c>
      <c r="C93" s="19" t="s">
        <v>1030</v>
      </c>
      <c r="D93" s="63">
        <f>B93</f>
        <v>5</v>
      </c>
      <c r="E93" s="18" t="s">
        <v>472</v>
      </c>
      <c r="F93" s="18" t="s">
        <v>1089</v>
      </c>
      <c r="G93" s="19">
        <v>1</v>
      </c>
      <c r="H93" s="19">
        <v>1</v>
      </c>
      <c r="I93" s="19">
        <v>1</v>
      </c>
      <c r="J93" s="19">
        <v>0</v>
      </c>
      <c r="K93" s="19">
        <v>0</v>
      </c>
      <c r="L93" s="19">
        <v>0</v>
      </c>
    </row>
    <row r="94" spans="1:12" ht="38.25">
      <c r="A94" s="18" t="s">
        <v>809</v>
      </c>
      <c r="B94" s="19">
        <v>2.5</v>
      </c>
      <c r="C94" s="19" t="s">
        <v>346</v>
      </c>
      <c r="D94" s="63">
        <f>B94</f>
        <v>2.5</v>
      </c>
      <c r="E94" s="18" t="s">
        <v>472</v>
      </c>
      <c r="F94" s="18" t="s">
        <v>1089</v>
      </c>
      <c r="G94" s="19">
        <v>2</v>
      </c>
      <c r="H94" s="19">
        <v>1</v>
      </c>
      <c r="I94" s="19">
        <v>0.5</v>
      </c>
      <c r="J94" s="19">
        <v>0</v>
      </c>
      <c r="K94" s="19">
        <v>0</v>
      </c>
      <c r="L94" s="19">
        <v>0</v>
      </c>
    </row>
    <row r="95" spans="1:12" ht="38.25">
      <c r="A95" s="18" t="s">
        <v>810</v>
      </c>
      <c r="B95" s="19">
        <v>5</v>
      </c>
      <c r="C95" s="19" t="s">
        <v>330</v>
      </c>
      <c r="D95" s="63">
        <f aca="true" t="shared" si="1" ref="D95:D100">B95/2</f>
        <v>2.5</v>
      </c>
      <c r="E95" s="18" t="s">
        <v>472</v>
      </c>
      <c r="F95" s="18" t="s">
        <v>1089</v>
      </c>
      <c r="G95" s="19">
        <v>2</v>
      </c>
      <c r="H95" s="19">
        <v>2</v>
      </c>
      <c r="I95" s="19">
        <v>1</v>
      </c>
      <c r="J95" s="19">
        <v>0</v>
      </c>
      <c r="K95" s="19">
        <v>0</v>
      </c>
      <c r="L95" s="19">
        <v>0</v>
      </c>
    </row>
    <row r="96" spans="1:12" ht="38.25">
      <c r="A96" s="18" t="s">
        <v>810</v>
      </c>
      <c r="B96" s="19">
        <v>5</v>
      </c>
      <c r="C96" s="19" t="s">
        <v>1055</v>
      </c>
      <c r="D96" s="63">
        <f t="shared" si="1"/>
        <v>2.5</v>
      </c>
      <c r="E96" s="18" t="s">
        <v>472</v>
      </c>
      <c r="F96" s="18" t="s">
        <v>1089</v>
      </c>
      <c r="G96" s="19">
        <v>2</v>
      </c>
      <c r="H96" s="19">
        <v>2</v>
      </c>
      <c r="I96" s="19">
        <v>1</v>
      </c>
      <c r="J96" s="19">
        <v>0</v>
      </c>
      <c r="K96" s="19">
        <v>0</v>
      </c>
      <c r="L96" s="19">
        <v>0</v>
      </c>
    </row>
    <row r="97" spans="1:12" ht="38.25">
      <c r="A97" s="18" t="s">
        <v>811</v>
      </c>
      <c r="B97" s="19">
        <v>3.35</v>
      </c>
      <c r="C97" s="19" t="s">
        <v>343</v>
      </c>
      <c r="D97" s="64">
        <f t="shared" si="1"/>
        <v>1.675</v>
      </c>
      <c r="E97" s="18" t="s">
        <v>472</v>
      </c>
      <c r="F97" s="18" t="s">
        <v>1089</v>
      </c>
      <c r="G97" s="19">
        <v>3</v>
      </c>
      <c r="H97" s="19">
        <v>2</v>
      </c>
      <c r="I97" s="19">
        <v>0.67</v>
      </c>
      <c r="J97" s="19">
        <v>0</v>
      </c>
      <c r="K97" s="19">
        <v>0</v>
      </c>
      <c r="L97" s="19">
        <v>0</v>
      </c>
    </row>
    <row r="98" spans="1:12" ht="38.25">
      <c r="A98" s="18" t="s">
        <v>811</v>
      </c>
      <c r="B98" s="19">
        <v>3.35</v>
      </c>
      <c r="C98" s="19" t="s">
        <v>560</v>
      </c>
      <c r="D98" s="64">
        <f t="shared" si="1"/>
        <v>1.675</v>
      </c>
      <c r="E98" s="18" t="s">
        <v>472</v>
      </c>
      <c r="F98" s="18" t="s">
        <v>1089</v>
      </c>
      <c r="G98" s="19">
        <v>3</v>
      </c>
      <c r="H98" s="19">
        <v>2</v>
      </c>
      <c r="I98" s="19">
        <v>0.67</v>
      </c>
      <c r="J98" s="19">
        <v>0</v>
      </c>
      <c r="K98" s="19">
        <v>0</v>
      </c>
      <c r="L98" s="19">
        <v>0</v>
      </c>
    </row>
    <row r="99" spans="1:12" ht="38.25">
      <c r="A99" s="18" t="s">
        <v>1236</v>
      </c>
      <c r="B99" s="19">
        <v>5</v>
      </c>
      <c r="C99" s="19" t="s">
        <v>569</v>
      </c>
      <c r="D99" s="63">
        <f t="shared" si="1"/>
        <v>2.5</v>
      </c>
      <c r="E99" s="18" t="s">
        <v>472</v>
      </c>
      <c r="F99" s="18" t="s">
        <v>1089</v>
      </c>
      <c r="G99" s="19">
        <v>2</v>
      </c>
      <c r="H99" s="19">
        <v>2</v>
      </c>
      <c r="I99" s="19">
        <v>1</v>
      </c>
      <c r="J99" s="19">
        <v>0</v>
      </c>
      <c r="K99" s="19">
        <v>0</v>
      </c>
      <c r="L99" s="19">
        <v>0</v>
      </c>
    </row>
    <row r="100" spans="1:12" ht="38.25">
      <c r="A100" s="18" t="s">
        <v>1236</v>
      </c>
      <c r="B100" s="19">
        <v>5</v>
      </c>
      <c r="C100" s="19" t="s">
        <v>373</v>
      </c>
      <c r="D100" s="63">
        <f t="shared" si="1"/>
        <v>2.5</v>
      </c>
      <c r="E100" s="18" t="s">
        <v>472</v>
      </c>
      <c r="F100" s="18" t="s">
        <v>1089</v>
      </c>
      <c r="G100" s="19">
        <v>2</v>
      </c>
      <c r="H100" s="19">
        <v>2</v>
      </c>
      <c r="I100" s="19">
        <v>1</v>
      </c>
      <c r="J100" s="19">
        <v>0</v>
      </c>
      <c r="K100" s="19">
        <v>0</v>
      </c>
      <c r="L100" s="19">
        <v>0</v>
      </c>
    </row>
    <row r="101" spans="1:12" ht="25.5">
      <c r="A101" s="18" t="s">
        <v>717</v>
      </c>
      <c r="B101" s="19">
        <v>5</v>
      </c>
      <c r="C101" s="19" t="s">
        <v>567</v>
      </c>
      <c r="D101" s="63">
        <f>B101</f>
        <v>5</v>
      </c>
      <c r="E101" s="18" t="s">
        <v>472</v>
      </c>
      <c r="F101" s="18" t="s">
        <v>1089</v>
      </c>
      <c r="G101" s="19">
        <v>1</v>
      </c>
      <c r="H101" s="19">
        <v>1</v>
      </c>
      <c r="I101" s="19">
        <v>1</v>
      </c>
      <c r="J101" s="19">
        <v>0</v>
      </c>
      <c r="K101" s="19">
        <v>0</v>
      </c>
      <c r="L101" s="19">
        <v>0</v>
      </c>
    </row>
    <row r="102" spans="1:12" ht="38.25">
      <c r="A102" s="18" t="s">
        <v>718</v>
      </c>
      <c r="B102" s="19">
        <v>3.75</v>
      </c>
      <c r="C102" s="19" t="s">
        <v>330</v>
      </c>
      <c r="D102" s="64">
        <f>B102/2</f>
        <v>1.875</v>
      </c>
      <c r="E102" s="18" t="s">
        <v>472</v>
      </c>
      <c r="F102" s="18" t="s">
        <v>1089</v>
      </c>
      <c r="G102" s="19">
        <v>2</v>
      </c>
      <c r="H102" s="19">
        <v>2</v>
      </c>
      <c r="I102" s="49">
        <v>1</v>
      </c>
      <c r="J102" s="19">
        <v>0</v>
      </c>
      <c r="K102" s="19">
        <v>0</v>
      </c>
      <c r="L102" s="19">
        <v>0</v>
      </c>
    </row>
    <row r="103" spans="1:12" ht="38.25">
      <c r="A103" s="18" t="s">
        <v>718</v>
      </c>
      <c r="B103" s="19">
        <v>3.75</v>
      </c>
      <c r="C103" s="19" t="s">
        <v>1055</v>
      </c>
      <c r="D103" s="64">
        <f>B103/2</f>
        <v>1.875</v>
      </c>
      <c r="E103" s="18" t="s">
        <v>472</v>
      </c>
      <c r="F103" s="18" t="s">
        <v>1089</v>
      </c>
      <c r="G103" s="19">
        <v>2</v>
      </c>
      <c r="H103" s="19">
        <v>2</v>
      </c>
      <c r="I103" s="49">
        <v>1</v>
      </c>
      <c r="J103" s="19">
        <v>0</v>
      </c>
      <c r="K103" s="19">
        <v>0</v>
      </c>
      <c r="L103" s="19">
        <v>0</v>
      </c>
    </row>
    <row r="104" spans="1:12" ht="25.5">
      <c r="A104" s="18" t="s">
        <v>719</v>
      </c>
      <c r="B104" s="19">
        <v>5</v>
      </c>
      <c r="C104" s="19" t="s">
        <v>912</v>
      </c>
      <c r="D104" s="63">
        <f>B104/2</f>
        <v>2.5</v>
      </c>
      <c r="E104" s="18" t="s">
        <v>472</v>
      </c>
      <c r="F104" s="18" t="s">
        <v>1089</v>
      </c>
      <c r="G104" s="19">
        <v>2</v>
      </c>
      <c r="H104" s="19">
        <v>2</v>
      </c>
      <c r="I104" s="19">
        <v>1</v>
      </c>
      <c r="J104" s="19">
        <v>0</v>
      </c>
      <c r="K104" s="19">
        <v>0</v>
      </c>
      <c r="L104" s="19">
        <v>0</v>
      </c>
    </row>
    <row r="105" spans="1:12" ht="25.5">
      <c r="A105" s="18" t="s">
        <v>719</v>
      </c>
      <c r="B105" s="19">
        <v>5</v>
      </c>
      <c r="C105" s="19" t="s">
        <v>1035</v>
      </c>
      <c r="D105" s="63">
        <f>B105/2</f>
        <v>2.5</v>
      </c>
      <c r="E105" s="18" t="s">
        <v>472</v>
      </c>
      <c r="F105" s="18" t="s">
        <v>1089</v>
      </c>
      <c r="G105" s="19">
        <v>2</v>
      </c>
      <c r="H105" s="19">
        <v>2</v>
      </c>
      <c r="I105" s="19">
        <v>1</v>
      </c>
      <c r="J105" s="19">
        <v>0</v>
      </c>
      <c r="K105" s="19">
        <v>0</v>
      </c>
      <c r="L105" s="19">
        <v>0</v>
      </c>
    </row>
    <row r="106" spans="1:12" ht="38.25">
      <c r="A106" s="18" t="s">
        <v>720</v>
      </c>
      <c r="B106" s="19">
        <v>5</v>
      </c>
      <c r="C106" s="19" t="s">
        <v>327</v>
      </c>
      <c r="D106" s="63">
        <f>B106/3</f>
        <v>1.6666666666666667</v>
      </c>
      <c r="E106" s="18" t="s">
        <v>472</v>
      </c>
      <c r="F106" s="18" t="s">
        <v>1089</v>
      </c>
      <c r="G106" s="19">
        <v>3</v>
      </c>
      <c r="H106" s="19">
        <v>3</v>
      </c>
      <c r="I106" s="19">
        <v>1</v>
      </c>
      <c r="J106" s="19">
        <v>0</v>
      </c>
      <c r="K106" s="19">
        <v>0</v>
      </c>
      <c r="L106" s="19">
        <v>0</v>
      </c>
    </row>
    <row r="107" spans="1:12" ht="38.25">
      <c r="A107" s="18" t="s">
        <v>720</v>
      </c>
      <c r="B107" s="19">
        <v>5</v>
      </c>
      <c r="C107" s="19" t="s">
        <v>328</v>
      </c>
      <c r="D107" s="63">
        <f>B107/3</f>
        <v>1.6666666666666667</v>
      </c>
      <c r="E107" s="18" t="s">
        <v>472</v>
      </c>
      <c r="F107" s="18" t="s">
        <v>1089</v>
      </c>
      <c r="G107" s="19">
        <v>3</v>
      </c>
      <c r="H107" s="19">
        <v>3</v>
      </c>
      <c r="I107" s="19">
        <v>1</v>
      </c>
      <c r="J107" s="19">
        <v>0</v>
      </c>
      <c r="K107" s="19">
        <v>0</v>
      </c>
      <c r="L107" s="19">
        <v>0</v>
      </c>
    </row>
    <row r="108" spans="1:12" ht="38.25">
      <c r="A108" s="18" t="s">
        <v>720</v>
      </c>
      <c r="B108" s="19">
        <v>5</v>
      </c>
      <c r="C108" s="19" t="s">
        <v>373</v>
      </c>
      <c r="D108" s="63">
        <f>B108/3</f>
        <v>1.6666666666666667</v>
      </c>
      <c r="E108" s="18" t="s">
        <v>472</v>
      </c>
      <c r="F108" s="18" t="s">
        <v>1089</v>
      </c>
      <c r="G108" s="19">
        <v>3</v>
      </c>
      <c r="H108" s="19">
        <v>3</v>
      </c>
      <c r="I108" s="19">
        <v>1</v>
      </c>
      <c r="J108" s="19">
        <v>0</v>
      </c>
      <c r="K108" s="19">
        <v>0</v>
      </c>
      <c r="L108" s="19">
        <v>0</v>
      </c>
    </row>
    <row r="109" spans="1:12" ht="25.5">
      <c r="A109" s="18" t="s">
        <v>721</v>
      </c>
      <c r="B109" s="19">
        <v>5</v>
      </c>
      <c r="C109" s="19" t="s">
        <v>566</v>
      </c>
      <c r="D109" s="63">
        <f>B109</f>
        <v>5</v>
      </c>
      <c r="E109" s="18" t="s">
        <v>472</v>
      </c>
      <c r="F109" s="18" t="s">
        <v>1089</v>
      </c>
      <c r="G109" s="19">
        <v>1</v>
      </c>
      <c r="H109" s="19">
        <v>1</v>
      </c>
      <c r="I109" s="19">
        <v>1</v>
      </c>
      <c r="J109" s="19">
        <v>0</v>
      </c>
      <c r="K109" s="19">
        <v>0</v>
      </c>
      <c r="L109" s="19">
        <v>0</v>
      </c>
    </row>
    <row r="110" spans="1:12" ht="38.25">
      <c r="A110" s="18" t="s">
        <v>969</v>
      </c>
      <c r="B110" s="19">
        <v>1.65</v>
      </c>
      <c r="C110" s="19" t="s">
        <v>1023</v>
      </c>
      <c r="D110" s="63">
        <f>B110</f>
        <v>1.65</v>
      </c>
      <c r="E110" s="18" t="s">
        <v>472</v>
      </c>
      <c r="F110" s="18" t="s">
        <v>1089</v>
      </c>
      <c r="G110" s="19">
        <v>3</v>
      </c>
      <c r="H110" s="19">
        <v>1</v>
      </c>
      <c r="I110" s="19">
        <v>0.33</v>
      </c>
      <c r="J110" s="19">
        <v>0</v>
      </c>
      <c r="K110" s="19">
        <v>0</v>
      </c>
      <c r="L110" s="19">
        <v>0</v>
      </c>
    </row>
    <row r="111" spans="1:12" ht="38.25">
      <c r="A111" s="18" t="s">
        <v>929</v>
      </c>
      <c r="B111" s="19">
        <v>5</v>
      </c>
      <c r="C111" s="19" t="s">
        <v>1115</v>
      </c>
      <c r="D111" s="63">
        <f>B111/2</f>
        <v>2.5</v>
      </c>
      <c r="E111" s="18" t="s">
        <v>472</v>
      </c>
      <c r="F111" s="18" t="s">
        <v>1089</v>
      </c>
      <c r="G111" s="19">
        <v>2</v>
      </c>
      <c r="H111" s="19">
        <v>2</v>
      </c>
      <c r="I111" s="19">
        <v>1</v>
      </c>
      <c r="J111" s="19">
        <v>0</v>
      </c>
      <c r="K111" s="19">
        <v>0</v>
      </c>
      <c r="L111" s="19">
        <v>0</v>
      </c>
    </row>
    <row r="112" spans="1:12" ht="38.25">
      <c r="A112" s="18" t="s">
        <v>929</v>
      </c>
      <c r="B112" s="19">
        <v>5</v>
      </c>
      <c r="C112" s="19" t="s">
        <v>1116</v>
      </c>
      <c r="D112" s="63">
        <f>B112/2</f>
        <v>2.5</v>
      </c>
      <c r="E112" s="18" t="s">
        <v>472</v>
      </c>
      <c r="F112" s="18" t="s">
        <v>1089</v>
      </c>
      <c r="G112" s="19">
        <v>2</v>
      </c>
      <c r="H112" s="19">
        <v>2</v>
      </c>
      <c r="I112" s="19">
        <v>1</v>
      </c>
      <c r="J112" s="19">
        <v>0</v>
      </c>
      <c r="K112" s="19">
        <v>0</v>
      </c>
      <c r="L112" s="19">
        <v>0</v>
      </c>
    </row>
    <row r="113" spans="1:12" ht="38.25">
      <c r="A113" s="18" t="s">
        <v>930</v>
      </c>
      <c r="B113" s="19">
        <v>2.5</v>
      </c>
      <c r="C113" s="19" t="s">
        <v>373</v>
      </c>
      <c r="D113" s="63">
        <f>B113</f>
        <v>2.5</v>
      </c>
      <c r="E113" s="18" t="s">
        <v>472</v>
      </c>
      <c r="F113" s="18" t="s">
        <v>1089</v>
      </c>
      <c r="G113" s="19">
        <v>2</v>
      </c>
      <c r="H113" s="19">
        <v>1</v>
      </c>
      <c r="I113" s="19">
        <v>0.5</v>
      </c>
      <c r="J113" s="19">
        <v>0</v>
      </c>
      <c r="K113" s="19">
        <v>0</v>
      </c>
      <c r="L113" s="19">
        <v>0</v>
      </c>
    </row>
    <row r="114" spans="1:12" ht="38.25">
      <c r="A114" s="18" t="s">
        <v>931</v>
      </c>
      <c r="B114" s="19">
        <v>2.5</v>
      </c>
      <c r="C114" s="19" t="s">
        <v>1040</v>
      </c>
      <c r="D114" s="63">
        <f>B114</f>
        <v>2.5</v>
      </c>
      <c r="E114" s="18" t="s">
        <v>472</v>
      </c>
      <c r="F114" s="18" t="s">
        <v>1089</v>
      </c>
      <c r="G114" s="19">
        <v>2</v>
      </c>
      <c r="H114" s="19">
        <v>1</v>
      </c>
      <c r="I114" s="19">
        <v>0.5</v>
      </c>
      <c r="J114" s="19">
        <v>0</v>
      </c>
      <c r="K114" s="19">
        <v>0</v>
      </c>
      <c r="L114" s="19">
        <v>0</v>
      </c>
    </row>
    <row r="115" spans="1:12" ht="25.5">
      <c r="A115" s="18" t="s">
        <v>824</v>
      </c>
      <c r="B115" s="19">
        <v>5</v>
      </c>
      <c r="C115" s="19" t="s">
        <v>1029</v>
      </c>
      <c r="D115" s="63">
        <f aca="true" t="shared" si="2" ref="D115:D120">B115/2</f>
        <v>2.5</v>
      </c>
      <c r="E115" s="18" t="s">
        <v>472</v>
      </c>
      <c r="F115" s="18" t="s">
        <v>1089</v>
      </c>
      <c r="G115" s="19">
        <v>2</v>
      </c>
      <c r="H115" s="19">
        <v>2</v>
      </c>
      <c r="I115" s="19">
        <v>1</v>
      </c>
      <c r="J115" s="19">
        <v>0</v>
      </c>
      <c r="K115" s="19">
        <v>0</v>
      </c>
      <c r="L115" s="19">
        <v>0</v>
      </c>
    </row>
    <row r="116" spans="1:12" ht="25.5">
      <c r="A116" s="18" t="s">
        <v>824</v>
      </c>
      <c r="B116" s="19">
        <v>5</v>
      </c>
      <c r="C116" s="19" t="s">
        <v>373</v>
      </c>
      <c r="D116" s="63">
        <f t="shared" si="2"/>
        <v>2.5</v>
      </c>
      <c r="E116" s="18" t="s">
        <v>472</v>
      </c>
      <c r="F116" s="18" t="s">
        <v>1089</v>
      </c>
      <c r="G116" s="19">
        <v>2</v>
      </c>
      <c r="H116" s="19">
        <v>2</v>
      </c>
      <c r="I116" s="19">
        <v>1</v>
      </c>
      <c r="J116" s="19">
        <v>0</v>
      </c>
      <c r="K116" s="19">
        <v>0</v>
      </c>
      <c r="L116" s="19">
        <v>0</v>
      </c>
    </row>
    <row r="117" spans="1:12" ht="25.5">
      <c r="A117" s="18" t="s">
        <v>871</v>
      </c>
      <c r="B117" s="19">
        <v>5</v>
      </c>
      <c r="C117" s="19" t="s">
        <v>913</v>
      </c>
      <c r="D117" s="63">
        <f t="shared" si="2"/>
        <v>2.5</v>
      </c>
      <c r="E117" s="18" t="s">
        <v>472</v>
      </c>
      <c r="F117" s="18" t="s">
        <v>1089</v>
      </c>
      <c r="G117" s="19">
        <v>2</v>
      </c>
      <c r="H117" s="19">
        <v>2</v>
      </c>
      <c r="I117" s="19">
        <v>1</v>
      </c>
      <c r="J117" s="19">
        <v>0</v>
      </c>
      <c r="K117" s="19">
        <v>0</v>
      </c>
      <c r="L117" s="19">
        <v>0</v>
      </c>
    </row>
    <row r="118" spans="1:12" ht="25.5">
      <c r="A118" s="18" t="s">
        <v>871</v>
      </c>
      <c r="B118" s="19">
        <v>5</v>
      </c>
      <c r="C118" s="19" t="s">
        <v>716</v>
      </c>
      <c r="D118" s="63">
        <f t="shared" si="2"/>
        <v>2.5</v>
      </c>
      <c r="E118" s="18" t="s">
        <v>472</v>
      </c>
      <c r="F118" s="18" t="s">
        <v>1089</v>
      </c>
      <c r="G118" s="19">
        <v>2</v>
      </c>
      <c r="H118" s="19">
        <v>2</v>
      </c>
      <c r="I118" s="19">
        <v>1</v>
      </c>
      <c r="J118" s="19">
        <v>0</v>
      </c>
      <c r="K118" s="19">
        <v>0</v>
      </c>
      <c r="L118" s="19">
        <v>0</v>
      </c>
    </row>
    <row r="119" spans="1:12" ht="38.25">
      <c r="A119" s="18" t="s">
        <v>872</v>
      </c>
      <c r="B119" s="19">
        <v>5</v>
      </c>
      <c r="C119" s="19" t="s">
        <v>1056</v>
      </c>
      <c r="D119" s="63">
        <f t="shared" si="2"/>
        <v>2.5</v>
      </c>
      <c r="E119" s="18" t="s">
        <v>472</v>
      </c>
      <c r="F119" s="18" t="s">
        <v>1089</v>
      </c>
      <c r="G119" s="19">
        <v>2</v>
      </c>
      <c r="H119" s="19">
        <v>2</v>
      </c>
      <c r="I119" s="19">
        <v>1</v>
      </c>
      <c r="J119" s="19">
        <v>0</v>
      </c>
      <c r="K119" s="19">
        <v>0</v>
      </c>
      <c r="L119" s="19">
        <v>0</v>
      </c>
    </row>
    <row r="120" spans="1:12" ht="38.25">
      <c r="A120" s="18" t="s">
        <v>872</v>
      </c>
      <c r="B120" s="19">
        <v>5</v>
      </c>
      <c r="C120" s="19" t="s">
        <v>562</v>
      </c>
      <c r="D120" s="63">
        <f t="shared" si="2"/>
        <v>2.5</v>
      </c>
      <c r="E120" s="18" t="s">
        <v>472</v>
      </c>
      <c r="F120" s="18" t="s">
        <v>1089</v>
      </c>
      <c r="G120" s="19">
        <v>2</v>
      </c>
      <c r="H120" s="19">
        <v>2</v>
      </c>
      <c r="I120" s="19">
        <v>1</v>
      </c>
      <c r="J120" s="19">
        <v>0</v>
      </c>
      <c r="K120" s="19">
        <v>0</v>
      </c>
      <c r="L120" s="19">
        <v>0</v>
      </c>
    </row>
    <row r="121" spans="1:12" ht="38.25">
      <c r="A121" s="18" t="s">
        <v>581</v>
      </c>
      <c r="B121" s="19">
        <v>6</v>
      </c>
      <c r="C121" s="19" t="s">
        <v>1027</v>
      </c>
      <c r="D121" s="63">
        <f>B121</f>
        <v>6</v>
      </c>
      <c r="E121" s="18" t="s">
        <v>634</v>
      </c>
      <c r="F121" s="18" t="s">
        <v>1089</v>
      </c>
      <c r="G121" s="19">
        <v>1</v>
      </c>
      <c r="H121" s="19">
        <v>1</v>
      </c>
      <c r="I121" s="19">
        <v>1</v>
      </c>
      <c r="J121" s="19">
        <v>0</v>
      </c>
      <c r="K121" s="19">
        <v>0</v>
      </c>
      <c r="L121" s="19">
        <v>0</v>
      </c>
    </row>
    <row r="122" spans="1:12" ht="38.25">
      <c r="A122" s="18" t="s">
        <v>582</v>
      </c>
      <c r="B122" s="19">
        <v>6</v>
      </c>
      <c r="C122" s="19" t="s">
        <v>573</v>
      </c>
      <c r="D122" s="63">
        <f>B122</f>
        <v>6</v>
      </c>
      <c r="E122" s="18" t="s">
        <v>634</v>
      </c>
      <c r="F122" s="18" t="s">
        <v>1089</v>
      </c>
      <c r="G122" s="19">
        <v>1</v>
      </c>
      <c r="H122" s="19">
        <v>1</v>
      </c>
      <c r="I122" s="19">
        <v>1</v>
      </c>
      <c r="J122" s="19">
        <v>0</v>
      </c>
      <c r="K122" s="19">
        <v>0</v>
      </c>
      <c r="L122" s="19">
        <v>0</v>
      </c>
    </row>
    <row r="123" spans="1:12" ht="38.25">
      <c r="A123" s="18" t="s">
        <v>583</v>
      </c>
      <c r="B123" s="19">
        <v>6</v>
      </c>
      <c r="C123" s="19" t="s">
        <v>1035</v>
      </c>
      <c r="D123" s="63">
        <f aca="true" t="shared" si="3" ref="D123:D128">B123/2</f>
        <v>3</v>
      </c>
      <c r="E123" s="18" t="s">
        <v>634</v>
      </c>
      <c r="F123" s="18" t="s">
        <v>1089</v>
      </c>
      <c r="G123" s="19">
        <v>2</v>
      </c>
      <c r="H123" s="19">
        <v>2</v>
      </c>
      <c r="I123" s="19">
        <v>1</v>
      </c>
      <c r="J123" s="19">
        <v>0</v>
      </c>
      <c r="K123" s="19">
        <v>0</v>
      </c>
      <c r="L123" s="19">
        <v>0</v>
      </c>
    </row>
    <row r="124" spans="1:12" ht="38.25">
      <c r="A124" s="18" t="s">
        <v>583</v>
      </c>
      <c r="B124" s="19">
        <v>6</v>
      </c>
      <c r="C124" s="19" t="s">
        <v>912</v>
      </c>
      <c r="D124" s="63">
        <f t="shared" si="3"/>
        <v>3</v>
      </c>
      <c r="E124" s="18" t="s">
        <v>634</v>
      </c>
      <c r="F124" s="18" t="s">
        <v>1089</v>
      </c>
      <c r="G124" s="19">
        <v>2</v>
      </c>
      <c r="H124" s="19">
        <v>2</v>
      </c>
      <c r="I124" s="19">
        <v>1</v>
      </c>
      <c r="J124" s="19">
        <v>0</v>
      </c>
      <c r="K124" s="19">
        <v>0</v>
      </c>
      <c r="L124" s="19">
        <v>0</v>
      </c>
    </row>
    <row r="125" spans="1:12" ht="38.25">
      <c r="A125" s="18" t="s">
        <v>584</v>
      </c>
      <c r="B125" s="19">
        <v>4.02</v>
      </c>
      <c r="C125" s="19" t="s">
        <v>1032</v>
      </c>
      <c r="D125" s="64">
        <f>B125/3</f>
        <v>1.3399999999999999</v>
      </c>
      <c r="E125" s="18" t="s">
        <v>634</v>
      </c>
      <c r="F125" s="18" t="s">
        <v>1089</v>
      </c>
      <c r="G125" s="19">
        <v>3</v>
      </c>
      <c r="H125" s="19">
        <v>2</v>
      </c>
      <c r="I125" s="49">
        <v>0.5</v>
      </c>
      <c r="J125" s="19">
        <v>0</v>
      </c>
      <c r="K125" s="19">
        <v>0</v>
      </c>
      <c r="L125" s="19">
        <v>0</v>
      </c>
    </row>
    <row r="126" spans="1:12" ht="38.25">
      <c r="A126" s="18" t="s">
        <v>584</v>
      </c>
      <c r="B126" s="19">
        <v>4.02</v>
      </c>
      <c r="C126" s="19" t="s">
        <v>1066</v>
      </c>
      <c r="D126" s="64">
        <f>B126/3*2</f>
        <v>2.6799999999999997</v>
      </c>
      <c r="E126" s="18" t="s">
        <v>634</v>
      </c>
      <c r="F126" s="18" t="s">
        <v>1089</v>
      </c>
      <c r="G126" s="19">
        <v>3</v>
      </c>
      <c r="H126" s="19">
        <v>2</v>
      </c>
      <c r="I126" s="49">
        <v>0.5</v>
      </c>
      <c r="J126" s="19">
        <v>0</v>
      </c>
      <c r="K126" s="19">
        <v>0</v>
      </c>
      <c r="L126" s="19">
        <v>0</v>
      </c>
    </row>
    <row r="127" spans="1:12" ht="38.25">
      <c r="A127" s="18" t="s">
        <v>894</v>
      </c>
      <c r="B127" s="19">
        <v>4.5</v>
      </c>
      <c r="C127" s="19" t="s">
        <v>330</v>
      </c>
      <c r="D127" s="64">
        <f t="shared" si="3"/>
        <v>2.25</v>
      </c>
      <c r="E127" s="18" t="s">
        <v>634</v>
      </c>
      <c r="F127" s="18" t="s">
        <v>1089</v>
      </c>
      <c r="G127" s="19">
        <v>2</v>
      </c>
      <c r="H127" s="19">
        <v>2</v>
      </c>
      <c r="I127" s="49">
        <v>1</v>
      </c>
      <c r="J127" s="19">
        <v>0</v>
      </c>
      <c r="K127" s="19">
        <v>0</v>
      </c>
      <c r="L127" s="19">
        <v>0</v>
      </c>
    </row>
    <row r="128" spans="1:12" ht="38.25">
      <c r="A128" s="18" t="s">
        <v>894</v>
      </c>
      <c r="B128" s="19">
        <v>4.5</v>
      </c>
      <c r="C128" s="19" t="s">
        <v>1055</v>
      </c>
      <c r="D128" s="64">
        <f t="shared" si="3"/>
        <v>2.25</v>
      </c>
      <c r="E128" s="18" t="s">
        <v>634</v>
      </c>
      <c r="F128" s="18" t="s">
        <v>1089</v>
      </c>
      <c r="G128" s="19">
        <v>2</v>
      </c>
      <c r="H128" s="19">
        <v>2</v>
      </c>
      <c r="I128" s="49">
        <v>1</v>
      </c>
      <c r="J128" s="19">
        <v>0</v>
      </c>
      <c r="K128" s="19">
        <v>0</v>
      </c>
      <c r="L128" s="19">
        <v>0</v>
      </c>
    </row>
    <row r="129" spans="1:12" ht="38.25">
      <c r="A129" s="18" t="s">
        <v>1074</v>
      </c>
      <c r="B129" s="19">
        <v>0.75</v>
      </c>
      <c r="C129" s="19" t="s">
        <v>1032</v>
      </c>
      <c r="D129" s="64">
        <f>B129</f>
        <v>0.75</v>
      </c>
      <c r="E129" s="18" t="s">
        <v>634</v>
      </c>
      <c r="F129" s="18" t="s">
        <v>1089</v>
      </c>
      <c r="G129" s="19">
        <v>4</v>
      </c>
      <c r="H129" s="19">
        <v>1</v>
      </c>
      <c r="I129" s="19">
        <v>0.125</v>
      </c>
      <c r="J129" s="19">
        <v>0</v>
      </c>
      <c r="K129" s="19">
        <v>0</v>
      </c>
      <c r="L129" s="19">
        <v>0</v>
      </c>
    </row>
    <row r="130" spans="1:12" ht="38.25">
      <c r="A130" s="18" t="s">
        <v>1075</v>
      </c>
      <c r="B130" s="19">
        <v>1.5</v>
      </c>
      <c r="C130" s="19" t="s">
        <v>1032</v>
      </c>
      <c r="D130" s="64">
        <f>B130</f>
        <v>1.5</v>
      </c>
      <c r="E130" s="18" t="s">
        <v>634</v>
      </c>
      <c r="F130" s="18" t="s">
        <v>1089</v>
      </c>
      <c r="G130" s="19">
        <v>2</v>
      </c>
      <c r="H130" s="19">
        <v>1</v>
      </c>
      <c r="I130" s="19">
        <v>0.25</v>
      </c>
      <c r="J130" s="19">
        <v>0</v>
      </c>
      <c r="K130" s="19">
        <v>0</v>
      </c>
      <c r="L130" s="19">
        <v>0</v>
      </c>
    </row>
    <row r="131" spans="1:12" ht="38.25">
      <c r="A131" s="18" t="s">
        <v>766</v>
      </c>
      <c r="B131" s="19">
        <v>6</v>
      </c>
      <c r="C131" s="19" t="s">
        <v>919</v>
      </c>
      <c r="D131" s="63">
        <f>B131/2</f>
        <v>3</v>
      </c>
      <c r="E131" s="18" t="s">
        <v>634</v>
      </c>
      <c r="F131" s="18" t="s">
        <v>1089</v>
      </c>
      <c r="G131" s="19">
        <v>2</v>
      </c>
      <c r="H131" s="19">
        <v>2</v>
      </c>
      <c r="I131" s="19">
        <v>1</v>
      </c>
      <c r="J131" s="19">
        <v>0</v>
      </c>
      <c r="K131" s="19">
        <v>0</v>
      </c>
      <c r="L131" s="19">
        <v>0</v>
      </c>
    </row>
    <row r="132" spans="1:12" ht="38.25">
      <c r="A132" s="18" t="s">
        <v>766</v>
      </c>
      <c r="B132" s="19">
        <v>6</v>
      </c>
      <c r="C132" s="19" t="s">
        <v>1117</v>
      </c>
      <c r="D132" s="63">
        <f>B132/2</f>
        <v>3</v>
      </c>
      <c r="E132" s="18" t="s">
        <v>634</v>
      </c>
      <c r="F132" s="18" t="s">
        <v>1089</v>
      </c>
      <c r="G132" s="19">
        <v>2</v>
      </c>
      <c r="H132" s="19">
        <v>2</v>
      </c>
      <c r="I132" s="19">
        <v>1</v>
      </c>
      <c r="J132" s="19">
        <v>0</v>
      </c>
      <c r="K132" s="19">
        <v>0</v>
      </c>
      <c r="L132" s="19">
        <v>0</v>
      </c>
    </row>
    <row r="133" spans="1:12" ht="38.25">
      <c r="A133" s="18" t="s">
        <v>1019</v>
      </c>
      <c r="B133" s="19">
        <v>5</v>
      </c>
      <c r="C133" s="19" t="s">
        <v>1035</v>
      </c>
      <c r="D133" s="63">
        <v>5</v>
      </c>
      <c r="E133" s="18" t="s">
        <v>472</v>
      </c>
      <c r="F133" s="18" t="s">
        <v>1089</v>
      </c>
      <c r="G133" s="19">
        <v>1</v>
      </c>
      <c r="H133" s="19">
        <v>1</v>
      </c>
      <c r="I133" s="19">
        <v>1</v>
      </c>
      <c r="J133" s="19">
        <v>1</v>
      </c>
      <c r="K133" s="19">
        <v>0</v>
      </c>
      <c r="L133" s="19">
        <v>5</v>
      </c>
    </row>
    <row r="134" spans="1:12" ht="38.25">
      <c r="A134" s="18" t="s">
        <v>1020</v>
      </c>
      <c r="B134" s="19">
        <v>6</v>
      </c>
      <c r="C134" s="19" t="s">
        <v>554</v>
      </c>
      <c r="D134" s="63">
        <f>B134/2</f>
        <v>3</v>
      </c>
      <c r="E134" s="18" t="s">
        <v>634</v>
      </c>
      <c r="F134" s="18" t="s">
        <v>1089</v>
      </c>
      <c r="G134" s="19">
        <v>2</v>
      </c>
      <c r="H134" s="19">
        <v>2</v>
      </c>
      <c r="I134" s="19">
        <v>1</v>
      </c>
      <c r="J134" s="19">
        <v>0</v>
      </c>
      <c r="K134" s="19">
        <v>0</v>
      </c>
      <c r="L134" s="19">
        <v>0</v>
      </c>
    </row>
    <row r="135" spans="1:12" ht="38.25">
      <c r="A135" s="18" t="s">
        <v>1020</v>
      </c>
      <c r="B135" s="19">
        <v>6</v>
      </c>
      <c r="C135" s="19" t="s">
        <v>1073</v>
      </c>
      <c r="D135" s="63">
        <f>B135/2</f>
        <v>3</v>
      </c>
      <c r="E135" s="18" t="s">
        <v>634</v>
      </c>
      <c r="F135" s="18" t="s">
        <v>1089</v>
      </c>
      <c r="G135" s="19">
        <v>2</v>
      </c>
      <c r="H135" s="19">
        <v>2</v>
      </c>
      <c r="I135" s="19">
        <v>1</v>
      </c>
      <c r="J135" s="19">
        <v>0</v>
      </c>
      <c r="K135" s="19">
        <v>0</v>
      </c>
      <c r="L135" s="19">
        <v>0</v>
      </c>
    </row>
    <row r="136" spans="1:12" ht="38.25">
      <c r="A136" s="18" t="s">
        <v>187</v>
      </c>
      <c r="B136" s="19">
        <v>1.65</v>
      </c>
      <c r="C136" s="19" t="s">
        <v>1032</v>
      </c>
      <c r="D136" s="64">
        <f>B136</f>
        <v>1.65</v>
      </c>
      <c r="E136" s="18" t="s">
        <v>472</v>
      </c>
      <c r="F136" s="18" t="s">
        <v>1089</v>
      </c>
      <c r="G136" s="19">
        <v>3</v>
      </c>
      <c r="H136" s="19">
        <v>1</v>
      </c>
      <c r="I136" s="19">
        <v>0.33</v>
      </c>
      <c r="J136" s="19">
        <v>2</v>
      </c>
      <c r="K136" s="19">
        <v>0</v>
      </c>
      <c r="L136" s="19">
        <v>5</v>
      </c>
    </row>
    <row r="137" spans="1:12" ht="38.25">
      <c r="A137" s="18" t="s">
        <v>892</v>
      </c>
      <c r="B137" s="19">
        <v>3</v>
      </c>
      <c r="C137" s="19" t="s">
        <v>45</v>
      </c>
      <c r="D137" s="64">
        <f>B137</f>
        <v>3</v>
      </c>
      <c r="E137" s="18" t="s">
        <v>634</v>
      </c>
      <c r="F137" s="18" t="s">
        <v>1089</v>
      </c>
      <c r="G137" s="19">
        <v>2</v>
      </c>
      <c r="H137" s="19">
        <v>1</v>
      </c>
      <c r="I137" s="19">
        <v>0.5</v>
      </c>
      <c r="J137" s="19">
        <v>0</v>
      </c>
      <c r="K137" s="19">
        <v>0</v>
      </c>
      <c r="L137" s="19">
        <v>0</v>
      </c>
    </row>
    <row r="138" spans="1:12" ht="38.25">
      <c r="A138" s="18" t="s">
        <v>873</v>
      </c>
      <c r="B138" s="19">
        <v>5</v>
      </c>
      <c r="C138" s="19" t="s">
        <v>1039</v>
      </c>
      <c r="D138" s="63">
        <f>B138</f>
        <v>5</v>
      </c>
      <c r="E138" s="18" t="s">
        <v>472</v>
      </c>
      <c r="F138" s="18" t="s">
        <v>1089</v>
      </c>
      <c r="G138" s="19">
        <v>1</v>
      </c>
      <c r="H138" s="19">
        <v>1</v>
      </c>
      <c r="I138" s="19">
        <v>1</v>
      </c>
      <c r="J138" s="19">
        <v>1</v>
      </c>
      <c r="K138" s="19">
        <v>0</v>
      </c>
      <c r="L138" s="19">
        <v>7</v>
      </c>
    </row>
    <row r="139" spans="1:12" ht="38.25">
      <c r="A139" s="18" t="s">
        <v>797</v>
      </c>
      <c r="B139" s="19">
        <v>1.25</v>
      </c>
      <c r="C139" s="19" t="s">
        <v>1062</v>
      </c>
      <c r="D139" s="64">
        <f>B139</f>
        <v>1.25</v>
      </c>
      <c r="E139" s="18" t="s">
        <v>472</v>
      </c>
      <c r="F139" s="18" t="s">
        <v>1089</v>
      </c>
      <c r="G139" s="19">
        <v>2</v>
      </c>
      <c r="H139" s="19">
        <v>1</v>
      </c>
      <c r="I139" s="19">
        <v>0.25</v>
      </c>
      <c r="J139" s="19">
        <v>0</v>
      </c>
      <c r="K139" s="19">
        <v>0</v>
      </c>
      <c r="L139" s="19">
        <v>0</v>
      </c>
    </row>
    <row r="140" spans="1:12" ht="38.25">
      <c r="A140" s="18" t="s">
        <v>798</v>
      </c>
      <c r="B140" s="19">
        <v>2.5</v>
      </c>
      <c r="C140" s="19" t="s">
        <v>1118</v>
      </c>
      <c r="D140" s="64">
        <f>B140</f>
        <v>2.5</v>
      </c>
      <c r="E140" s="18" t="s">
        <v>472</v>
      </c>
      <c r="F140" s="18" t="s">
        <v>1089</v>
      </c>
      <c r="G140" s="19">
        <v>1</v>
      </c>
      <c r="H140" s="19">
        <v>1</v>
      </c>
      <c r="I140" s="19">
        <v>0.5</v>
      </c>
      <c r="J140" s="19">
        <v>0</v>
      </c>
      <c r="K140" s="19">
        <v>0</v>
      </c>
      <c r="L140" s="19">
        <v>0</v>
      </c>
    </row>
    <row r="141" spans="1:12" ht="38.25">
      <c r="A141" s="18" t="s">
        <v>194</v>
      </c>
      <c r="B141" s="19">
        <v>50.94</v>
      </c>
      <c r="C141" s="19" t="s">
        <v>1056</v>
      </c>
      <c r="D141" s="63">
        <f>B141/2</f>
        <v>25.47</v>
      </c>
      <c r="E141" s="18" t="s">
        <v>857</v>
      </c>
      <c r="F141" s="18" t="s">
        <v>1089</v>
      </c>
      <c r="G141" s="19">
        <v>2</v>
      </c>
      <c r="H141" s="19">
        <v>2</v>
      </c>
      <c r="I141" s="19">
        <v>1</v>
      </c>
      <c r="J141" s="19">
        <v>1</v>
      </c>
      <c r="K141" s="19">
        <v>0</v>
      </c>
      <c r="L141" s="19">
        <v>0</v>
      </c>
    </row>
    <row r="142" spans="1:12" ht="38.25">
      <c r="A142" s="18" t="s">
        <v>194</v>
      </c>
      <c r="B142" s="19">
        <v>50.94</v>
      </c>
      <c r="C142" s="19" t="s">
        <v>562</v>
      </c>
      <c r="D142" s="63">
        <f>B142/2</f>
        <v>25.47</v>
      </c>
      <c r="E142" s="18" t="s">
        <v>857</v>
      </c>
      <c r="F142" s="18" t="s">
        <v>1089</v>
      </c>
      <c r="G142" s="19">
        <v>2</v>
      </c>
      <c r="H142" s="19">
        <v>2</v>
      </c>
      <c r="I142" s="19">
        <v>1</v>
      </c>
      <c r="J142" s="19">
        <v>1</v>
      </c>
      <c r="K142" s="19">
        <v>0</v>
      </c>
      <c r="L142" s="19">
        <v>0</v>
      </c>
    </row>
    <row r="143" spans="1:12" ht="38.25">
      <c r="A143" s="18" t="s">
        <v>195</v>
      </c>
      <c r="B143" s="19">
        <v>49.32</v>
      </c>
      <c r="C143" s="19" t="s">
        <v>375</v>
      </c>
      <c r="D143" s="63">
        <f>B143</f>
        <v>49.32</v>
      </c>
      <c r="E143" s="18" t="s">
        <v>857</v>
      </c>
      <c r="F143" s="18" t="s">
        <v>1089</v>
      </c>
      <c r="G143" s="19">
        <v>1</v>
      </c>
      <c r="H143" s="19">
        <v>1</v>
      </c>
      <c r="I143" s="19">
        <v>1</v>
      </c>
      <c r="J143" s="19">
        <v>1</v>
      </c>
      <c r="K143" s="19">
        <v>0</v>
      </c>
      <c r="L143" s="19">
        <v>0</v>
      </c>
    </row>
    <row r="144" spans="1:12" ht="38.25">
      <c r="A144" s="18" t="s">
        <v>196</v>
      </c>
      <c r="B144" s="19">
        <v>12.74</v>
      </c>
      <c r="C144" s="19" t="s">
        <v>1037</v>
      </c>
      <c r="D144" s="63">
        <f>B144</f>
        <v>12.74</v>
      </c>
      <c r="E144" s="18" t="s">
        <v>857</v>
      </c>
      <c r="F144" s="18" t="s">
        <v>1089</v>
      </c>
      <c r="G144" s="19">
        <v>2</v>
      </c>
      <c r="H144" s="19">
        <v>1</v>
      </c>
      <c r="I144" s="19">
        <v>0.25</v>
      </c>
      <c r="J144" s="19">
        <v>2</v>
      </c>
      <c r="K144" s="19">
        <v>0</v>
      </c>
      <c r="L144" s="19">
        <v>0</v>
      </c>
    </row>
    <row r="145" spans="1:12" ht="38.25">
      <c r="A145" s="18" t="s">
        <v>1250</v>
      </c>
      <c r="B145" s="19">
        <v>49.32</v>
      </c>
      <c r="C145" s="19" t="s">
        <v>1030</v>
      </c>
      <c r="D145" s="63">
        <f>B145/2</f>
        <v>24.66</v>
      </c>
      <c r="E145" s="18" t="s">
        <v>857</v>
      </c>
      <c r="F145" s="18" t="s">
        <v>1089</v>
      </c>
      <c r="G145" s="19">
        <v>2</v>
      </c>
      <c r="H145" s="19">
        <v>2</v>
      </c>
      <c r="I145" s="19">
        <v>1</v>
      </c>
      <c r="J145" s="19">
        <v>1</v>
      </c>
      <c r="K145" s="19">
        <v>0</v>
      </c>
      <c r="L145" s="19">
        <v>0</v>
      </c>
    </row>
    <row r="146" spans="1:12" ht="38.25">
      <c r="A146" s="18" t="s">
        <v>1250</v>
      </c>
      <c r="B146" s="19">
        <v>49.32</v>
      </c>
      <c r="C146" s="19" t="s">
        <v>1040</v>
      </c>
      <c r="D146" s="63">
        <f>B146/2</f>
        <v>24.66</v>
      </c>
      <c r="E146" s="18" t="s">
        <v>857</v>
      </c>
      <c r="F146" s="18" t="s">
        <v>1089</v>
      </c>
      <c r="G146" s="19">
        <v>2</v>
      </c>
      <c r="H146" s="19">
        <v>2</v>
      </c>
      <c r="I146" s="19">
        <v>1</v>
      </c>
      <c r="J146" s="19">
        <v>1</v>
      </c>
      <c r="K146" s="19">
        <v>0</v>
      </c>
      <c r="L146" s="19">
        <v>0</v>
      </c>
    </row>
    <row r="147" spans="1:12" ht="38.25">
      <c r="A147" s="18" t="s">
        <v>1212</v>
      </c>
      <c r="B147" s="19">
        <v>40.18</v>
      </c>
      <c r="C147" s="19" t="s">
        <v>1024</v>
      </c>
      <c r="D147" s="63">
        <f>B147/2</f>
        <v>20.09</v>
      </c>
      <c r="E147" s="18" t="s">
        <v>857</v>
      </c>
      <c r="F147" s="18" t="s">
        <v>1089</v>
      </c>
      <c r="G147" s="19">
        <v>2</v>
      </c>
      <c r="H147" s="19">
        <v>2</v>
      </c>
      <c r="I147" s="19">
        <v>1</v>
      </c>
      <c r="J147" s="19">
        <v>1</v>
      </c>
      <c r="K147" s="19">
        <v>0</v>
      </c>
      <c r="L147" s="19">
        <v>0</v>
      </c>
    </row>
    <row r="148" spans="1:12" ht="38.25">
      <c r="A148" s="18" t="s">
        <v>1212</v>
      </c>
      <c r="B148" s="19">
        <v>40.18</v>
      </c>
      <c r="C148" s="19" t="s">
        <v>572</v>
      </c>
      <c r="D148" s="63">
        <f>B148/2</f>
        <v>20.09</v>
      </c>
      <c r="E148" s="18" t="s">
        <v>857</v>
      </c>
      <c r="F148" s="18" t="s">
        <v>1089</v>
      </c>
      <c r="G148" s="19">
        <v>2</v>
      </c>
      <c r="H148" s="19">
        <v>2</v>
      </c>
      <c r="I148" s="19">
        <v>1</v>
      </c>
      <c r="J148" s="19">
        <v>1</v>
      </c>
      <c r="K148" s="19">
        <v>0</v>
      </c>
      <c r="L148" s="19">
        <v>0</v>
      </c>
    </row>
    <row r="149" spans="1:12" ht="38.25">
      <c r="A149" s="18" t="s">
        <v>1213</v>
      </c>
      <c r="B149" s="19">
        <v>15</v>
      </c>
      <c r="C149" s="19" t="s">
        <v>1024</v>
      </c>
      <c r="D149" s="63">
        <f aca="true" t="shared" si="4" ref="D149:D154">B149</f>
        <v>15</v>
      </c>
      <c r="E149" s="18" t="s">
        <v>857</v>
      </c>
      <c r="F149" s="18" t="s">
        <v>1089</v>
      </c>
      <c r="G149" s="19">
        <v>1</v>
      </c>
      <c r="H149" s="19">
        <v>1</v>
      </c>
      <c r="I149" s="19">
        <v>0.5</v>
      </c>
      <c r="J149" s="19">
        <v>1</v>
      </c>
      <c r="K149" s="19">
        <v>0</v>
      </c>
      <c r="L149" s="19">
        <v>0</v>
      </c>
    </row>
    <row r="150" spans="1:12" ht="38.25">
      <c r="A150" s="18" t="s">
        <v>614</v>
      </c>
      <c r="B150" s="19">
        <v>67.49</v>
      </c>
      <c r="C150" s="19" t="s">
        <v>1119</v>
      </c>
      <c r="D150" s="64">
        <f>B150/3*2</f>
        <v>44.99333333333333</v>
      </c>
      <c r="E150" s="18" t="s">
        <v>857</v>
      </c>
      <c r="F150" s="18" t="s">
        <v>1089</v>
      </c>
      <c r="G150" s="19">
        <v>2</v>
      </c>
      <c r="H150" s="19">
        <v>1.5</v>
      </c>
      <c r="I150" s="19">
        <v>0.75</v>
      </c>
      <c r="J150" s="19">
        <v>2</v>
      </c>
      <c r="K150" s="19">
        <v>0</v>
      </c>
      <c r="L150" s="19">
        <v>0</v>
      </c>
    </row>
    <row r="151" spans="1:12" ht="38.25">
      <c r="A151" s="18" t="s">
        <v>614</v>
      </c>
      <c r="B151" s="19">
        <v>67.49</v>
      </c>
      <c r="C151" s="19" t="s">
        <v>1037</v>
      </c>
      <c r="D151" s="64">
        <f>B151/3</f>
        <v>22.496666666666666</v>
      </c>
      <c r="E151" s="18" t="s">
        <v>857</v>
      </c>
      <c r="F151" s="18" t="s">
        <v>1089</v>
      </c>
      <c r="G151" s="19">
        <v>2</v>
      </c>
      <c r="H151" s="19">
        <v>1.5</v>
      </c>
      <c r="I151" s="19">
        <v>0.75</v>
      </c>
      <c r="J151" s="19">
        <v>2</v>
      </c>
      <c r="K151" s="19">
        <v>0</v>
      </c>
      <c r="L151" s="19">
        <v>0</v>
      </c>
    </row>
    <row r="152" spans="1:12" ht="38.25">
      <c r="A152" s="18" t="s">
        <v>1159</v>
      </c>
      <c r="B152" s="19">
        <v>19.6</v>
      </c>
      <c r="C152" s="19" t="s">
        <v>965</v>
      </c>
      <c r="D152" s="63">
        <f t="shared" si="4"/>
        <v>19.6</v>
      </c>
      <c r="E152" s="18" t="s">
        <v>857</v>
      </c>
      <c r="F152" s="18" t="s">
        <v>1089</v>
      </c>
      <c r="G152" s="19">
        <v>4</v>
      </c>
      <c r="H152" s="19">
        <v>1</v>
      </c>
      <c r="I152" s="19">
        <v>0.25</v>
      </c>
      <c r="J152" s="19">
        <v>4</v>
      </c>
      <c r="K152" s="19">
        <v>0</v>
      </c>
      <c r="L152" s="19">
        <v>0</v>
      </c>
    </row>
    <row r="153" spans="1:12" ht="38.25">
      <c r="A153" s="18" t="s">
        <v>606</v>
      </c>
      <c r="B153" s="19">
        <v>7.4</v>
      </c>
      <c r="C153" s="19" t="s">
        <v>1028</v>
      </c>
      <c r="D153" s="63">
        <f t="shared" si="4"/>
        <v>7.4</v>
      </c>
      <c r="E153" s="18" t="s">
        <v>857</v>
      </c>
      <c r="F153" s="18" t="s">
        <v>1089</v>
      </c>
      <c r="G153" s="19">
        <v>5</v>
      </c>
      <c r="H153" s="19">
        <v>1</v>
      </c>
      <c r="I153" s="19">
        <v>0.1</v>
      </c>
      <c r="J153" s="19">
        <v>2</v>
      </c>
      <c r="K153" s="19">
        <v>0</v>
      </c>
      <c r="L153" s="19">
        <v>0</v>
      </c>
    </row>
    <row r="154" spans="1:12" ht="38.25">
      <c r="A154" s="18" t="s">
        <v>607</v>
      </c>
      <c r="B154" s="19">
        <v>26.15</v>
      </c>
      <c r="C154" s="19" t="s">
        <v>1028</v>
      </c>
      <c r="D154" s="63">
        <f t="shared" si="4"/>
        <v>26.15</v>
      </c>
      <c r="E154" s="18" t="s">
        <v>857</v>
      </c>
      <c r="F154" s="18" t="s">
        <v>1089</v>
      </c>
      <c r="G154" s="19">
        <v>2</v>
      </c>
      <c r="H154" s="19">
        <v>1</v>
      </c>
      <c r="I154" s="19">
        <v>0.5</v>
      </c>
      <c r="J154" s="19">
        <v>1</v>
      </c>
      <c r="K154" s="19">
        <v>0</v>
      </c>
      <c r="L154" s="19">
        <v>0</v>
      </c>
    </row>
    <row r="155" spans="1:12" ht="38.25">
      <c r="A155" s="18" t="s">
        <v>608</v>
      </c>
      <c r="B155" s="19">
        <v>55.86</v>
      </c>
      <c r="C155" s="19" t="s">
        <v>1069</v>
      </c>
      <c r="D155" s="64">
        <f>B155/4</f>
        <v>13.965</v>
      </c>
      <c r="E155" s="18" t="s">
        <v>857</v>
      </c>
      <c r="F155" s="18" t="s">
        <v>1089</v>
      </c>
      <c r="G155" s="19">
        <v>3</v>
      </c>
      <c r="H155" s="49">
        <v>3</v>
      </c>
      <c r="I155" s="19">
        <v>0.67</v>
      </c>
      <c r="J155" s="19">
        <v>2</v>
      </c>
      <c r="K155" s="19">
        <v>0</v>
      </c>
      <c r="L155" s="19">
        <v>0</v>
      </c>
    </row>
    <row r="156" spans="1:12" ht="38.25">
      <c r="A156" s="18" t="s">
        <v>608</v>
      </c>
      <c r="B156" s="19">
        <v>55.86</v>
      </c>
      <c r="C156" s="19" t="s">
        <v>1057</v>
      </c>
      <c r="D156" s="64">
        <f>B156/4</f>
        <v>13.965</v>
      </c>
      <c r="E156" s="18" t="s">
        <v>857</v>
      </c>
      <c r="F156" s="18" t="s">
        <v>1089</v>
      </c>
      <c r="G156" s="19">
        <v>3</v>
      </c>
      <c r="H156" s="49">
        <v>3</v>
      </c>
      <c r="I156" s="19">
        <v>0.67</v>
      </c>
      <c r="J156" s="19">
        <v>2</v>
      </c>
      <c r="K156" s="19">
        <v>0</v>
      </c>
      <c r="L156" s="19">
        <v>0</v>
      </c>
    </row>
    <row r="157" spans="1:12" ht="38.25">
      <c r="A157" s="18" t="s">
        <v>608</v>
      </c>
      <c r="B157" s="19">
        <v>55.86</v>
      </c>
      <c r="C157" s="19" t="s">
        <v>965</v>
      </c>
      <c r="D157" s="64">
        <f>B157/4*2</f>
        <v>27.93</v>
      </c>
      <c r="E157" s="18" t="s">
        <v>857</v>
      </c>
      <c r="F157" s="18" t="s">
        <v>1089</v>
      </c>
      <c r="G157" s="19">
        <v>3</v>
      </c>
      <c r="H157" s="49">
        <v>3</v>
      </c>
      <c r="I157" s="19">
        <v>0.67</v>
      </c>
      <c r="J157" s="19">
        <v>2</v>
      </c>
      <c r="K157" s="19">
        <v>0</v>
      </c>
      <c r="L157" s="19">
        <v>0</v>
      </c>
    </row>
    <row r="158" spans="1:12" ht="38.25">
      <c r="A158" s="18" t="s">
        <v>369</v>
      </c>
      <c r="B158" s="19">
        <v>43.07</v>
      </c>
      <c r="C158" s="19" t="s">
        <v>1120</v>
      </c>
      <c r="D158" s="63">
        <f>B158</f>
        <v>43.07</v>
      </c>
      <c r="E158" s="18" t="s">
        <v>857</v>
      </c>
      <c r="F158" s="18" t="s">
        <v>1089</v>
      </c>
      <c r="G158" s="19">
        <v>1</v>
      </c>
      <c r="H158" s="19">
        <v>1</v>
      </c>
      <c r="I158" s="19">
        <v>1</v>
      </c>
      <c r="J158" s="19">
        <v>1</v>
      </c>
      <c r="K158" s="19">
        <v>0</v>
      </c>
      <c r="L158" s="19">
        <v>0</v>
      </c>
    </row>
    <row r="159" spans="1:12" ht="25.5">
      <c r="A159" s="18" t="s">
        <v>792</v>
      </c>
      <c r="B159" s="19">
        <v>25.96</v>
      </c>
      <c r="C159" s="19" t="s">
        <v>574</v>
      </c>
      <c r="D159" s="63">
        <f>B159/2</f>
        <v>12.98</v>
      </c>
      <c r="E159" s="18" t="s">
        <v>857</v>
      </c>
      <c r="F159" s="18" t="s">
        <v>1089</v>
      </c>
      <c r="G159" s="19">
        <v>2</v>
      </c>
      <c r="H159" s="19">
        <v>2</v>
      </c>
      <c r="I159" s="19">
        <v>0.5</v>
      </c>
      <c r="J159" s="19">
        <v>2</v>
      </c>
      <c r="K159" s="19">
        <v>0</v>
      </c>
      <c r="L159" s="19">
        <v>0</v>
      </c>
    </row>
    <row r="160" spans="1:12" ht="25.5">
      <c r="A160" s="18" t="s">
        <v>792</v>
      </c>
      <c r="B160" s="19">
        <v>25.96</v>
      </c>
      <c r="C160" s="19" t="s">
        <v>1043</v>
      </c>
      <c r="D160" s="63">
        <f>B160/2</f>
        <v>12.98</v>
      </c>
      <c r="E160" s="18" t="s">
        <v>857</v>
      </c>
      <c r="F160" s="18" t="s">
        <v>1089</v>
      </c>
      <c r="G160" s="19">
        <v>2</v>
      </c>
      <c r="H160" s="19">
        <v>2</v>
      </c>
      <c r="I160" s="19">
        <v>0.5</v>
      </c>
      <c r="J160" s="19">
        <v>2</v>
      </c>
      <c r="K160" s="19">
        <v>0</v>
      </c>
      <c r="L160" s="19">
        <v>0</v>
      </c>
    </row>
    <row r="161" spans="1:12" ht="38.25">
      <c r="A161" s="18" t="s">
        <v>793</v>
      </c>
      <c r="B161" s="19">
        <v>52.29</v>
      </c>
      <c r="C161" s="19" t="s">
        <v>1028</v>
      </c>
      <c r="D161" s="63">
        <f>B161</f>
        <v>52.29</v>
      </c>
      <c r="E161" s="18" t="s">
        <v>857</v>
      </c>
      <c r="F161" s="18" t="s">
        <v>1089</v>
      </c>
      <c r="G161" s="19">
        <v>1</v>
      </c>
      <c r="H161" s="19">
        <v>1</v>
      </c>
      <c r="I161" s="19">
        <v>1</v>
      </c>
      <c r="J161" s="19">
        <v>1</v>
      </c>
      <c r="K161" s="19">
        <v>0</v>
      </c>
      <c r="L161" s="19">
        <v>0</v>
      </c>
    </row>
    <row r="162" spans="1:12" ht="38.25">
      <c r="A162" s="18" t="s">
        <v>1171</v>
      </c>
      <c r="B162" s="19">
        <v>52.29</v>
      </c>
      <c r="C162" s="19" t="s">
        <v>1071</v>
      </c>
      <c r="D162" s="63">
        <f>B162</f>
        <v>52.29</v>
      </c>
      <c r="E162" s="18" t="s">
        <v>857</v>
      </c>
      <c r="F162" s="18" t="s">
        <v>1089</v>
      </c>
      <c r="G162" s="19">
        <v>1</v>
      </c>
      <c r="H162" s="19">
        <v>1</v>
      </c>
      <c r="I162" s="19">
        <v>1</v>
      </c>
      <c r="J162" s="19">
        <v>1</v>
      </c>
      <c r="K162" s="19">
        <v>0</v>
      </c>
      <c r="L162" s="19">
        <v>0</v>
      </c>
    </row>
    <row r="163" spans="1:12" ht="38.25">
      <c r="A163" s="18" t="s">
        <v>362</v>
      </c>
      <c r="B163" s="19">
        <v>49.32</v>
      </c>
      <c r="C163" s="19" t="s">
        <v>1035</v>
      </c>
      <c r="D163" s="63">
        <f>B163/2</f>
        <v>24.66</v>
      </c>
      <c r="E163" s="18" t="s">
        <v>857</v>
      </c>
      <c r="F163" s="18" t="s">
        <v>1089</v>
      </c>
      <c r="G163" s="19">
        <v>2</v>
      </c>
      <c r="H163" s="19">
        <v>2</v>
      </c>
      <c r="I163" s="19">
        <v>1</v>
      </c>
      <c r="J163" s="19">
        <v>1</v>
      </c>
      <c r="K163" s="19">
        <v>0</v>
      </c>
      <c r="L163" s="19">
        <v>0</v>
      </c>
    </row>
    <row r="164" spans="1:12" ht="38.25">
      <c r="A164" s="18" t="s">
        <v>362</v>
      </c>
      <c r="B164" s="19">
        <v>49.32</v>
      </c>
      <c r="C164" s="19" t="s">
        <v>912</v>
      </c>
      <c r="D164" s="63">
        <f>B164/2</f>
        <v>24.66</v>
      </c>
      <c r="E164" s="18" t="s">
        <v>857</v>
      </c>
      <c r="F164" s="18" t="s">
        <v>1089</v>
      </c>
      <c r="G164" s="19">
        <v>2</v>
      </c>
      <c r="H164" s="19">
        <v>2</v>
      </c>
      <c r="I164" s="19">
        <v>1</v>
      </c>
      <c r="J164" s="19">
        <v>1</v>
      </c>
      <c r="K164" s="19">
        <v>0</v>
      </c>
      <c r="L164" s="19">
        <v>0</v>
      </c>
    </row>
    <row r="165" spans="1:12" ht="38.25">
      <c r="A165" s="18" t="s">
        <v>363</v>
      </c>
      <c r="B165" s="19">
        <v>27.92</v>
      </c>
      <c r="C165" s="19" t="s">
        <v>1028</v>
      </c>
      <c r="D165" s="63">
        <f>B165</f>
        <v>27.92</v>
      </c>
      <c r="E165" s="18" t="s">
        <v>857</v>
      </c>
      <c r="F165" s="18" t="s">
        <v>1089</v>
      </c>
      <c r="G165" s="19">
        <v>4</v>
      </c>
      <c r="H165" s="19">
        <v>1</v>
      </c>
      <c r="I165" s="19">
        <v>0.25</v>
      </c>
      <c r="J165" s="19">
        <v>4</v>
      </c>
      <c r="K165" s="19">
        <v>0</v>
      </c>
      <c r="L165" s="19">
        <v>0</v>
      </c>
    </row>
    <row r="166" spans="1:12" ht="38.25">
      <c r="A166" s="18" t="s">
        <v>364</v>
      </c>
      <c r="B166" s="19">
        <v>40.9</v>
      </c>
      <c r="C166" s="19" t="s">
        <v>1024</v>
      </c>
      <c r="D166" s="63">
        <f>B166</f>
        <v>40.9</v>
      </c>
      <c r="E166" s="18" t="s">
        <v>857</v>
      </c>
      <c r="F166" s="18" t="s">
        <v>1089</v>
      </c>
      <c r="G166" s="19">
        <v>2</v>
      </c>
      <c r="H166" s="19">
        <v>1</v>
      </c>
      <c r="I166" s="19">
        <v>0.5</v>
      </c>
      <c r="J166" s="19">
        <v>2</v>
      </c>
      <c r="K166" s="19">
        <v>0</v>
      </c>
      <c r="L166" s="19">
        <v>0</v>
      </c>
    </row>
    <row r="167" spans="1:12" ht="38.25">
      <c r="A167" s="18" t="s">
        <v>365</v>
      </c>
      <c r="B167" s="19">
        <v>49.32</v>
      </c>
      <c r="C167" s="19" t="s">
        <v>38</v>
      </c>
      <c r="D167" s="63">
        <f>B167</f>
        <v>49.32</v>
      </c>
      <c r="E167" s="18" t="s">
        <v>857</v>
      </c>
      <c r="F167" s="18" t="s">
        <v>1089</v>
      </c>
      <c r="G167" s="19">
        <v>1</v>
      </c>
      <c r="H167" s="19">
        <v>1</v>
      </c>
      <c r="I167" s="19">
        <v>1</v>
      </c>
      <c r="J167" s="19">
        <v>1</v>
      </c>
      <c r="K167" s="19">
        <v>0</v>
      </c>
      <c r="L167" s="19">
        <v>0</v>
      </c>
    </row>
    <row r="168" spans="1:12" ht="38.25">
      <c r="A168" s="18" t="s">
        <v>967</v>
      </c>
      <c r="B168" s="19">
        <v>27.82</v>
      </c>
      <c r="C168" s="19" t="s">
        <v>338</v>
      </c>
      <c r="D168" s="63">
        <f>B168</f>
        <v>27.82</v>
      </c>
      <c r="E168" s="18" t="s">
        <v>857</v>
      </c>
      <c r="F168" s="18" t="s">
        <v>1089</v>
      </c>
      <c r="G168" s="19">
        <v>2</v>
      </c>
      <c r="H168" s="19">
        <v>1</v>
      </c>
      <c r="I168" s="19">
        <v>0.5</v>
      </c>
      <c r="J168" s="19">
        <v>2</v>
      </c>
      <c r="K168" s="19">
        <v>0</v>
      </c>
      <c r="L168" s="19">
        <v>0</v>
      </c>
    </row>
    <row r="169" spans="1:12" ht="38.25">
      <c r="A169" s="18" t="s">
        <v>968</v>
      </c>
      <c r="B169" s="19">
        <v>34.88</v>
      </c>
      <c r="C169" s="19" t="s">
        <v>1045</v>
      </c>
      <c r="D169" s="63">
        <f>B169</f>
        <v>34.88</v>
      </c>
      <c r="E169" s="18" t="s">
        <v>857</v>
      </c>
      <c r="F169" s="18" t="s">
        <v>1089</v>
      </c>
      <c r="G169" s="19">
        <v>2</v>
      </c>
      <c r="H169" s="19">
        <v>1</v>
      </c>
      <c r="I169" s="19">
        <v>0.5</v>
      </c>
      <c r="J169" s="19">
        <v>2</v>
      </c>
      <c r="K169" s="19">
        <v>0</v>
      </c>
      <c r="L169" s="19">
        <v>0</v>
      </c>
    </row>
    <row r="170" spans="1:12" ht="38.25">
      <c r="A170" s="18" t="s">
        <v>1150</v>
      </c>
      <c r="B170" s="19">
        <v>55.46</v>
      </c>
      <c r="C170" s="19" t="s">
        <v>1023</v>
      </c>
      <c r="D170" s="64">
        <f>B170/3</f>
        <v>18.486666666666668</v>
      </c>
      <c r="E170" s="18" t="s">
        <v>857</v>
      </c>
      <c r="F170" s="18" t="s">
        <v>1089</v>
      </c>
      <c r="G170" s="19">
        <v>2</v>
      </c>
      <c r="H170" s="49">
        <v>2</v>
      </c>
      <c r="I170" s="19">
        <v>0.75</v>
      </c>
      <c r="J170" s="19">
        <v>2</v>
      </c>
      <c r="K170" s="19">
        <v>0</v>
      </c>
      <c r="L170" s="19">
        <v>0</v>
      </c>
    </row>
    <row r="171" spans="1:12" ht="38.25">
      <c r="A171" s="18" t="s">
        <v>1150</v>
      </c>
      <c r="B171" s="19">
        <v>55.46</v>
      </c>
      <c r="C171" s="19" t="s">
        <v>1041</v>
      </c>
      <c r="D171" s="64">
        <f>B171/3*2</f>
        <v>36.973333333333336</v>
      </c>
      <c r="E171" s="18" t="s">
        <v>857</v>
      </c>
      <c r="F171" s="18" t="s">
        <v>1089</v>
      </c>
      <c r="G171" s="19">
        <v>2</v>
      </c>
      <c r="H171" s="49">
        <v>2</v>
      </c>
      <c r="I171" s="19">
        <v>0.75</v>
      </c>
      <c r="J171" s="19">
        <v>2</v>
      </c>
      <c r="K171" s="19">
        <v>0</v>
      </c>
      <c r="L171" s="19">
        <v>0</v>
      </c>
    </row>
    <row r="172" spans="1:12" ht="38.25">
      <c r="A172" s="18" t="s">
        <v>907</v>
      </c>
      <c r="B172" s="19">
        <v>27.75</v>
      </c>
      <c r="C172" s="19" t="s">
        <v>1056</v>
      </c>
      <c r="D172" s="64">
        <f>B172/2</f>
        <v>13.875</v>
      </c>
      <c r="E172" s="18" t="s">
        <v>857</v>
      </c>
      <c r="F172" s="18" t="s">
        <v>1089</v>
      </c>
      <c r="G172" s="19">
        <v>2</v>
      </c>
      <c r="H172" s="49">
        <v>2</v>
      </c>
      <c r="I172" s="19">
        <v>0.5</v>
      </c>
      <c r="J172" s="19">
        <v>2</v>
      </c>
      <c r="K172" s="19">
        <v>0</v>
      </c>
      <c r="L172" s="19">
        <v>0</v>
      </c>
    </row>
    <row r="173" spans="1:12" ht="38.25">
      <c r="A173" s="18" t="s">
        <v>907</v>
      </c>
      <c r="B173" s="19">
        <v>27.75</v>
      </c>
      <c r="C173" s="19" t="s">
        <v>562</v>
      </c>
      <c r="D173" s="64">
        <f>B173/2</f>
        <v>13.875</v>
      </c>
      <c r="E173" s="18" t="s">
        <v>857</v>
      </c>
      <c r="F173" s="18" t="s">
        <v>1089</v>
      </c>
      <c r="G173" s="19">
        <v>2</v>
      </c>
      <c r="H173" s="49">
        <v>2</v>
      </c>
      <c r="I173" s="19">
        <v>0.5</v>
      </c>
      <c r="J173" s="19">
        <v>2</v>
      </c>
      <c r="K173" s="19">
        <v>0</v>
      </c>
      <c r="L173" s="19">
        <v>0</v>
      </c>
    </row>
    <row r="174" spans="1:12" ht="38.25">
      <c r="A174" s="18" t="s">
        <v>1102</v>
      </c>
      <c r="B174" s="19">
        <v>22.69</v>
      </c>
      <c r="C174" s="19" t="s">
        <v>1042</v>
      </c>
      <c r="D174" s="63">
        <f>B174</f>
        <v>22.69</v>
      </c>
      <c r="E174" s="18" t="s">
        <v>857</v>
      </c>
      <c r="F174" s="18" t="s">
        <v>1089</v>
      </c>
      <c r="G174" s="19">
        <v>1</v>
      </c>
      <c r="H174" s="19">
        <v>1</v>
      </c>
      <c r="I174" s="19">
        <v>0.5</v>
      </c>
      <c r="J174" s="19">
        <v>1</v>
      </c>
      <c r="K174" s="19">
        <v>0</v>
      </c>
      <c r="L174" s="19">
        <v>0</v>
      </c>
    </row>
    <row r="175" spans="1:12" ht="38.25">
      <c r="A175" s="18" t="s">
        <v>1103</v>
      </c>
      <c r="B175" s="19">
        <v>40.18</v>
      </c>
      <c r="C175" s="19" t="s">
        <v>1024</v>
      </c>
      <c r="D175" s="63">
        <f>B175</f>
        <v>40.18</v>
      </c>
      <c r="E175" s="18" t="s">
        <v>857</v>
      </c>
      <c r="F175" s="18" t="s">
        <v>1089</v>
      </c>
      <c r="G175" s="19">
        <v>1</v>
      </c>
      <c r="H175" s="19">
        <v>1</v>
      </c>
      <c r="I175" s="19">
        <v>1</v>
      </c>
      <c r="J175" s="19">
        <v>1</v>
      </c>
      <c r="K175" s="19">
        <v>0</v>
      </c>
      <c r="L175" s="19">
        <v>0</v>
      </c>
    </row>
    <row r="176" spans="1:12" ht="38.25">
      <c r="A176" s="18" t="s">
        <v>923</v>
      </c>
      <c r="B176" s="19">
        <v>49.32</v>
      </c>
      <c r="C176" s="19" t="s">
        <v>576</v>
      </c>
      <c r="D176" s="63">
        <f>B176</f>
        <v>49.32</v>
      </c>
      <c r="E176" s="18" t="s">
        <v>857</v>
      </c>
      <c r="F176" s="18" t="s">
        <v>1089</v>
      </c>
      <c r="G176" s="19">
        <v>1</v>
      </c>
      <c r="H176" s="19">
        <v>1</v>
      </c>
      <c r="I176" s="19">
        <v>1</v>
      </c>
      <c r="J176" s="19">
        <v>1</v>
      </c>
      <c r="K176" s="19">
        <v>0</v>
      </c>
      <c r="L176" s="19">
        <v>0</v>
      </c>
    </row>
    <row r="177" spans="1:12" ht="38.25">
      <c r="A177" s="18" t="s">
        <v>924</v>
      </c>
      <c r="B177" s="19">
        <v>8.98</v>
      </c>
      <c r="C177" s="19" t="s">
        <v>1032</v>
      </c>
      <c r="D177" s="63">
        <f>B177</f>
        <v>8.98</v>
      </c>
      <c r="E177" s="18" t="s">
        <v>857</v>
      </c>
      <c r="F177" s="18" t="s">
        <v>1089</v>
      </c>
      <c r="G177" s="19">
        <v>3</v>
      </c>
      <c r="H177" s="19">
        <v>0.5</v>
      </c>
      <c r="I177" s="19">
        <v>0.17</v>
      </c>
      <c r="J177" s="19">
        <v>1</v>
      </c>
      <c r="K177" s="19">
        <v>0</v>
      </c>
      <c r="L177" s="19">
        <v>0</v>
      </c>
    </row>
    <row r="178" spans="1:12" ht="38.25">
      <c r="A178" s="18" t="s">
        <v>925</v>
      </c>
      <c r="B178" s="19">
        <v>79.58</v>
      </c>
      <c r="C178" s="19" t="s">
        <v>1024</v>
      </c>
      <c r="D178" s="63">
        <f>B178</f>
        <v>79.58</v>
      </c>
      <c r="E178" s="18" t="s">
        <v>857</v>
      </c>
      <c r="F178" s="18" t="s">
        <v>1089</v>
      </c>
      <c r="G178" s="19">
        <v>1</v>
      </c>
      <c r="H178" s="19">
        <v>1</v>
      </c>
      <c r="I178" s="19">
        <v>1</v>
      </c>
      <c r="J178" s="19">
        <v>1</v>
      </c>
      <c r="K178" s="19">
        <v>0</v>
      </c>
      <c r="L178" s="19">
        <v>0</v>
      </c>
    </row>
    <row r="179" spans="1:12" ht="38.25">
      <c r="A179" s="18" t="s">
        <v>926</v>
      </c>
      <c r="B179" s="19">
        <v>43.83</v>
      </c>
      <c r="C179" s="19" t="s">
        <v>1066</v>
      </c>
      <c r="D179" s="63">
        <f>B179/2</f>
        <v>21.915</v>
      </c>
      <c r="E179" s="18" t="s">
        <v>857</v>
      </c>
      <c r="F179" s="18" t="s">
        <v>1089</v>
      </c>
      <c r="G179" s="19">
        <v>2</v>
      </c>
      <c r="H179" s="19">
        <v>2</v>
      </c>
      <c r="I179" s="19">
        <v>1</v>
      </c>
      <c r="J179" s="19">
        <v>1</v>
      </c>
      <c r="K179" s="19">
        <v>0</v>
      </c>
      <c r="L179" s="19">
        <v>0</v>
      </c>
    </row>
    <row r="180" spans="1:12" ht="38.25">
      <c r="A180" s="18" t="s">
        <v>926</v>
      </c>
      <c r="B180" s="19">
        <v>43.83</v>
      </c>
      <c r="C180" s="19" t="s">
        <v>560</v>
      </c>
      <c r="D180" s="63">
        <f>B180/2</f>
        <v>21.915</v>
      </c>
      <c r="E180" s="18" t="s">
        <v>857</v>
      </c>
      <c r="F180" s="18" t="s">
        <v>1089</v>
      </c>
      <c r="G180" s="19">
        <v>2</v>
      </c>
      <c r="H180" s="19">
        <v>2</v>
      </c>
      <c r="I180" s="19">
        <v>1</v>
      </c>
      <c r="J180" s="19">
        <v>1</v>
      </c>
      <c r="K180" s="19">
        <v>0</v>
      </c>
      <c r="L180" s="19">
        <v>0</v>
      </c>
    </row>
    <row r="181" spans="1:12" ht="38.25">
      <c r="A181" s="18" t="s">
        <v>631</v>
      </c>
      <c r="B181" s="19">
        <v>51.57</v>
      </c>
      <c r="C181" s="19" t="s">
        <v>1023</v>
      </c>
      <c r="D181" s="63">
        <f>B181/2</f>
        <v>25.785</v>
      </c>
      <c r="E181" s="18" t="s">
        <v>857</v>
      </c>
      <c r="F181" s="18" t="s">
        <v>1089</v>
      </c>
      <c r="G181" s="19">
        <v>2</v>
      </c>
      <c r="H181" s="19">
        <v>2</v>
      </c>
      <c r="I181" s="19">
        <v>1</v>
      </c>
      <c r="J181" s="19">
        <v>1</v>
      </c>
      <c r="K181" s="19">
        <v>0</v>
      </c>
      <c r="L181" s="19">
        <v>0</v>
      </c>
    </row>
    <row r="182" spans="1:12" ht="38.25">
      <c r="A182" s="18" t="s">
        <v>631</v>
      </c>
      <c r="B182" s="19">
        <v>51.57</v>
      </c>
      <c r="C182" s="19" t="s">
        <v>1041</v>
      </c>
      <c r="D182" s="63">
        <f>B182/2</f>
        <v>25.785</v>
      </c>
      <c r="E182" s="18" t="s">
        <v>857</v>
      </c>
      <c r="F182" s="18" t="s">
        <v>1089</v>
      </c>
      <c r="G182" s="19">
        <v>2</v>
      </c>
      <c r="H182" s="19">
        <v>2</v>
      </c>
      <c r="I182" s="19">
        <v>1</v>
      </c>
      <c r="J182" s="19">
        <v>1</v>
      </c>
      <c r="K182" s="19">
        <v>0</v>
      </c>
      <c r="L182" s="19">
        <v>0</v>
      </c>
    </row>
    <row r="183" spans="1:12" ht="38.25">
      <c r="A183" s="18" t="s">
        <v>632</v>
      </c>
      <c r="B183" s="19">
        <v>17.05</v>
      </c>
      <c r="C183" s="19" t="s">
        <v>1023</v>
      </c>
      <c r="D183" s="63">
        <f aca="true" t="shared" si="5" ref="D183:D230">B183</f>
        <v>17.05</v>
      </c>
      <c r="E183" s="18" t="s">
        <v>857</v>
      </c>
      <c r="F183" s="18" t="s">
        <v>1089</v>
      </c>
      <c r="G183" s="19">
        <v>2</v>
      </c>
      <c r="H183" s="19">
        <v>1</v>
      </c>
      <c r="I183" s="19">
        <v>0.25</v>
      </c>
      <c r="J183" s="19">
        <v>2</v>
      </c>
      <c r="K183" s="19">
        <v>0</v>
      </c>
      <c r="L183" s="19">
        <v>0</v>
      </c>
    </row>
    <row r="184" spans="1:12" ht="38.25">
      <c r="A184" s="18" t="s">
        <v>1140</v>
      </c>
      <c r="B184" s="19">
        <v>1.5</v>
      </c>
      <c r="C184" s="19" t="s">
        <v>1121</v>
      </c>
      <c r="D184" s="63">
        <f t="shared" si="5"/>
        <v>1.5</v>
      </c>
      <c r="E184" s="18" t="s">
        <v>634</v>
      </c>
      <c r="F184" s="18" t="s">
        <v>688</v>
      </c>
      <c r="G184" s="19">
        <v>4</v>
      </c>
      <c r="H184" s="19">
        <v>1</v>
      </c>
      <c r="I184" s="19">
        <v>0.25</v>
      </c>
      <c r="J184" s="19">
        <v>0</v>
      </c>
      <c r="K184" s="19">
        <v>0</v>
      </c>
      <c r="L184" s="19">
        <v>0</v>
      </c>
    </row>
    <row r="185" spans="1:12" ht="38.25">
      <c r="A185" s="18" t="s">
        <v>186</v>
      </c>
      <c r="B185" s="19">
        <v>2.5</v>
      </c>
      <c r="C185" s="19" t="s">
        <v>1116</v>
      </c>
      <c r="D185" s="63">
        <f t="shared" si="5"/>
        <v>2.5</v>
      </c>
      <c r="E185" s="18" t="s">
        <v>472</v>
      </c>
      <c r="F185" s="18" t="s">
        <v>688</v>
      </c>
      <c r="G185" s="19">
        <v>2</v>
      </c>
      <c r="H185" s="19">
        <v>1</v>
      </c>
      <c r="I185" s="19">
        <v>0.5</v>
      </c>
      <c r="J185" s="19">
        <v>0</v>
      </c>
      <c r="K185" s="19">
        <v>0</v>
      </c>
      <c r="L185" s="19">
        <v>0</v>
      </c>
    </row>
    <row r="186" spans="1:12" ht="38.25">
      <c r="A186" s="18" t="s">
        <v>197</v>
      </c>
      <c r="B186" s="19">
        <v>5</v>
      </c>
      <c r="C186" s="19" t="s">
        <v>1071</v>
      </c>
      <c r="D186" s="63">
        <f>B186/2</f>
        <v>2.5</v>
      </c>
      <c r="E186" s="18" t="s">
        <v>198</v>
      </c>
      <c r="F186" s="18" t="s">
        <v>1098</v>
      </c>
      <c r="G186" s="19">
        <v>2</v>
      </c>
      <c r="H186" s="19">
        <v>2</v>
      </c>
      <c r="I186" s="19">
        <v>1</v>
      </c>
      <c r="J186" s="19">
        <v>0</v>
      </c>
      <c r="K186" s="19">
        <v>0.56</v>
      </c>
      <c r="L186" s="19">
        <v>10</v>
      </c>
    </row>
    <row r="187" spans="1:12" ht="38.25">
      <c r="A187" s="18" t="s">
        <v>197</v>
      </c>
      <c r="B187" s="19">
        <v>5</v>
      </c>
      <c r="C187" s="19" t="s">
        <v>1030</v>
      </c>
      <c r="D187" s="63">
        <f>B187/2</f>
        <v>2.5</v>
      </c>
      <c r="E187" s="18" t="s">
        <v>198</v>
      </c>
      <c r="F187" s="18" t="s">
        <v>1098</v>
      </c>
      <c r="G187" s="19">
        <v>2</v>
      </c>
      <c r="H187" s="19">
        <v>2</v>
      </c>
      <c r="I187" s="19">
        <v>1</v>
      </c>
      <c r="J187" s="19">
        <v>0</v>
      </c>
      <c r="K187" s="19">
        <v>0.56</v>
      </c>
      <c r="L187" s="19">
        <v>10</v>
      </c>
    </row>
    <row r="188" spans="1:12" ht="25.5">
      <c r="A188" s="18" t="s">
        <v>681</v>
      </c>
      <c r="B188" s="19">
        <v>5</v>
      </c>
      <c r="C188" s="19" t="s">
        <v>337</v>
      </c>
      <c r="D188" s="63">
        <f t="shared" si="5"/>
        <v>5</v>
      </c>
      <c r="E188" s="18" t="s">
        <v>198</v>
      </c>
      <c r="F188" s="18" t="s">
        <v>1098</v>
      </c>
      <c r="G188" s="19">
        <v>3</v>
      </c>
      <c r="H188" s="19">
        <v>3</v>
      </c>
      <c r="I188" s="19">
        <v>1</v>
      </c>
      <c r="J188" s="19">
        <v>0</v>
      </c>
      <c r="K188" s="19">
        <v>0.28</v>
      </c>
      <c r="L188" s="19">
        <v>5</v>
      </c>
    </row>
    <row r="189" spans="1:12" ht="38.25">
      <c r="A189" s="18" t="s">
        <v>682</v>
      </c>
      <c r="B189" s="19">
        <v>0.67</v>
      </c>
      <c r="C189" s="19" t="s">
        <v>1035</v>
      </c>
      <c r="D189" s="63">
        <f t="shared" si="5"/>
        <v>0.67</v>
      </c>
      <c r="E189" s="18" t="s">
        <v>984</v>
      </c>
      <c r="F189" s="18" t="s">
        <v>1098</v>
      </c>
      <c r="G189" s="19">
        <v>3</v>
      </c>
      <c r="H189" s="19">
        <v>1</v>
      </c>
      <c r="I189" s="19">
        <v>0.33</v>
      </c>
      <c r="J189" s="19">
        <v>0</v>
      </c>
      <c r="K189" s="19">
        <v>2.06</v>
      </c>
      <c r="L189" s="19">
        <v>37</v>
      </c>
    </row>
    <row r="190" spans="1:12" ht="38.25">
      <c r="A190" s="18" t="s">
        <v>683</v>
      </c>
      <c r="B190" s="19">
        <v>3</v>
      </c>
      <c r="C190" s="19" t="s">
        <v>1023</v>
      </c>
      <c r="D190" s="63">
        <f t="shared" si="5"/>
        <v>3</v>
      </c>
      <c r="E190" s="18" t="s">
        <v>634</v>
      </c>
      <c r="F190" s="18" t="s">
        <v>390</v>
      </c>
      <c r="G190" s="19">
        <v>2</v>
      </c>
      <c r="H190" s="19">
        <v>1</v>
      </c>
      <c r="I190" s="19">
        <v>0.5</v>
      </c>
      <c r="J190" s="19">
        <v>0</v>
      </c>
      <c r="K190" s="19">
        <v>0</v>
      </c>
      <c r="L190" s="19">
        <v>0</v>
      </c>
    </row>
    <row r="191" spans="1:12" ht="25.5">
      <c r="A191" s="18" t="s">
        <v>1110</v>
      </c>
      <c r="B191" s="19">
        <v>6</v>
      </c>
      <c r="C191" s="19" t="s">
        <v>716</v>
      </c>
      <c r="D191" s="63">
        <f>B191/2</f>
        <v>3</v>
      </c>
      <c r="E191" s="18" t="s">
        <v>634</v>
      </c>
      <c r="F191" s="18" t="s">
        <v>390</v>
      </c>
      <c r="G191" s="19">
        <v>2</v>
      </c>
      <c r="H191" s="19">
        <v>2</v>
      </c>
      <c r="I191" s="19">
        <v>1</v>
      </c>
      <c r="J191" s="19">
        <v>0</v>
      </c>
      <c r="K191" s="19">
        <v>0</v>
      </c>
      <c r="L191" s="19">
        <v>0</v>
      </c>
    </row>
    <row r="192" spans="1:12" ht="25.5">
      <c r="A192" s="18" t="s">
        <v>1110</v>
      </c>
      <c r="B192" s="19">
        <v>6</v>
      </c>
      <c r="C192" s="19" t="s">
        <v>913</v>
      </c>
      <c r="D192" s="63">
        <f>B192/2</f>
        <v>3</v>
      </c>
      <c r="E192" s="18" t="s">
        <v>634</v>
      </c>
      <c r="F192" s="18" t="s">
        <v>390</v>
      </c>
      <c r="G192" s="19">
        <v>2</v>
      </c>
      <c r="H192" s="19">
        <v>2</v>
      </c>
      <c r="I192" s="19">
        <v>1</v>
      </c>
      <c r="J192" s="19">
        <v>0</v>
      </c>
      <c r="K192" s="19">
        <v>0</v>
      </c>
      <c r="L192" s="19">
        <v>0</v>
      </c>
    </row>
    <row r="193" spans="1:12" ht="38.25">
      <c r="A193" s="18" t="s">
        <v>1016</v>
      </c>
      <c r="B193" s="19">
        <v>1.98</v>
      </c>
      <c r="C193" s="19" t="s">
        <v>1041</v>
      </c>
      <c r="D193" s="63">
        <f t="shared" si="5"/>
        <v>1.98</v>
      </c>
      <c r="E193" s="18" t="s">
        <v>634</v>
      </c>
      <c r="F193" s="18" t="s">
        <v>390</v>
      </c>
      <c r="G193" s="19">
        <v>3</v>
      </c>
      <c r="H193" s="19">
        <v>1</v>
      </c>
      <c r="I193" s="19">
        <v>0.33</v>
      </c>
      <c r="J193" s="19">
        <v>0</v>
      </c>
      <c r="K193" s="19">
        <v>0</v>
      </c>
      <c r="L193" s="19">
        <v>0</v>
      </c>
    </row>
    <row r="194" spans="1:12" ht="38.25">
      <c r="A194" s="18" t="s">
        <v>1244</v>
      </c>
      <c r="B194" s="19">
        <v>3</v>
      </c>
      <c r="C194" s="19" t="s">
        <v>922</v>
      </c>
      <c r="D194" s="63">
        <f t="shared" si="5"/>
        <v>3</v>
      </c>
      <c r="E194" s="18" t="s">
        <v>634</v>
      </c>
      <c r="F194" s="18" t="s">
        <v>390</v>
      </c>
      <c r="G194" s="19">
        <v>2</v>
      </c>
      <c r="H194" s="19">
        <v>1</v>
      </c>
      <c r="I194" s="19">
        <v>0.5</v>
      </c>
      <c r="J194" s="19">
        <v>0</v>
      </c>
      <c r="K194" s="19">
        <v>0</v>
      </c>
      <c r="L194" s="19">
        <v>0</v>
      </c>
    </row>
    <row r="195" spans="1:12" ht="38.25">
      <c r="A195" s="18" t="s">
        <v>1245</v>
      </c>
      <c r="B195" s="19">
        <v>5</v>
      </c>
      <c r="C195" s="19" t="s">
        <v>1041</v>
      </c>
      <c r="D195" s="63">
        <f t="shared" si="5"/>
        <v>5</v>
      </c>
      <c r="E195" s="18" t="s">
        <v>472</v>
      </c>
      <c r="F195" s="18" t="s">
        <v>390</v>
      </c>
      <c r="G195" s="19">
        <v>1</v>
      </c>
      <c r="H195" s="19">
        <v>1</v>
      </c>
      <c r="I195" s="19">
        <v>1</v>
      </c>
      <c r="J195" s="19">
        <v>0</v>
      </c>
      <c r="K195" s="19">
        <v>0</v>
      </c>
      <c r="L195" s="19">
        <v>0</v>
      </c>
    </row>
    <row r="196" spans="1:12" ht="38.25">
      <c r="A196" s="18" t="s">
        <v>1246</v>
      </c>
      <c r="B196" s="19">
        <v>5</v>
      </c>
      <c r="C196" s="19" t="s">
        <v>559</v>
      </c>
      <c r="D196" s="63">
        <f>B196/2</f>
        <v>2.5</v>
      </c>
      <c r="E196" s="18" t="s">
        <v>472</v>
      </c>
      <c r="F196" s="18" t="s">
        <v>390</v>
      </c>
      <c r="G196" s="19">
        <v>2</v>
      </c>
      <c r="H196" s="19">
        <v>2</v>
      </c>
      <c r="I196" s="19">
        <v>1</v>
      </c>
      <c r="J196" s="19">
        <v>0</v>
      </c>
      <c r="K196" s="19">
        <v>0</v>
      </c>
      <c r="L196" s="19">
        <v>0</v>
      </c>
    </row>
    <row r="197" spans="1:12" ht="38.25">
      <c r="A197" s="18" t="s">
        <v>1246</v>
      </c>
      <c r="B197" s="19">
        <v>5</v>
      </c>
      <c r="C197" s="19" t="s">
        <v>329</v>
      </c>
      <c r="D197" s="63">
        <f>B197/2</f>
        <v>2.5</v>
      </c>
      <c r="E197" s="18" t="s">
        <v>472</v>
      </c>
      <c r="F197" s="18" t="s">
        <v>390</v>
      </c>
      <c r="G197" s="19">
        <v>2</v>
      </c>
      <c r="H197" s="19">
        <v>2</v>
      </c>
      <c r="I197" s="19">
        <v>1</v>
      </c>
      <c r="J197" s="19">
        <v>0</v>
      </c>
      <c r="K197" s="19">
        <v>0</v>
      </c>
      <c r="L197" s="19">
        <v>0</v>
      </c>
    </row>
    <row r="198" spans="1:12" ht="38.25">
      <c r="A198" s="18" t="s">
        <v>1091</v>
      </c>
      <c r="B198" s="19">
        <v>5</v>
      </c>
      <c r="C198" s="19" t="s">
        <v>331</v>
      </c>
      <c r="D198" s="63">
        <f t="shared" si="5"/>
        <v>5</v>
      </c>
      <c r="E198" s="18" t="s">
        <v>472</v>
      </c>
      <c r="F198" s="18" t="s">
        <v>390</v>
      </c>
      <c r="G198" s="19">
        <v>1</v>
      </c>
      <c r="H198" s="19">
        <v>1</v>
      </c>
      <c r="I198" s="19">
        <v>1</v>
      </c>
      <c r="J198" s="19">
        <v>0</v>
      </c>
      <c r="K198" s="19">
        <v>0</v>
      </c>
      <c r="L198" s="19">
        <v>0</v>
      </c>
    </row>
    <row r="199" spans="1:12" ht="38.25">
      <c r="A199" s="18" t="s">
        <v>1092</v>
      </c>
      <c r="B199" s="19">
        <v>5</v>
      </c>
      <c r="C199" s="19" t="s">
        <v>1055</v>
      </c>
      <c r="D199" s="63">
        <f>B199/2</f>
        <v>2.5</v>
      </c>
      <c r="E199" s="18" t="s">
        <v>472</v>
      </c>
      <c r="F199" s="18" t="s">
        <v>390</v>
      </c>
      <c r="G199" s="19">
        <v>2</v>
      </c>
      <c r="H199" s="19">
        <v>2</v>
      </c>
      <c r="I199" s="19">
        <v>1</v>
      </c>
      <c r="J199" s="19">
        <v>0</v>
      </c>
      <c r="K199" s="19">
        <v>0</v>
      </c>
      <c r="L199" s="19">
        <v>0</v>
      </c>
    </row>
    <row r="200" spans="1:12" ht="38.25">
      <c r="A200" s="18" t="s">
        <v>1092</v>
      </c>
      <c r="B200" s="19">
        <v>5</v>
      </c>
      <c r="C200" s="19" t="s">
        <v>325</v>
      </c>
      <c r="D200" s="63">
        <f>B200/2</f>
        <v>2.5</v>
      </c>
      <c r="E200" s="18" t="s">
        <v>472</v>
      </c>
      <c r="F200" s="18" t="s">
        <v>390</v>
      </c>
      <c r="G200" s="19">
        <v>2</v>
      </c>
      <c r="H200" s="19">
        <v>2</v>
      </c>
      <c r="I200" s="19">
        <v>1</v>
      </c>
      <c r="J200" s="19">
        <v>0</v>
      </c>
      <c r="K200" s="19">
        <v>0</v>
      </c>
      <c r="L200" s="19">
        <v>0</v>
      </c>
    </row>
    <row r="201" spans="1:12" ht="38.25">
      <c r="A201" s="18" t="s">
        <v>905</v>
      </c>
      <c r="B201" s="19">
        <v>2.5</v>
      </c>
      <c r="C201" s="19" t="s">
        <v>1023</v>
      </c>
      <c r="D201" s="63">
        <f t="shared" si="5"/>
        <v>2.5</v>
      </c>
      <c r="E201" s="18" t="s">
        <v>472</v>
      </c>
      <c r="F201" s="18" t="s">
        <v>390</v>
      </c>
      <c r="G201" s="19">
        <v>2</v>
      </c>
      <c r="H201" s="19">
        <v>1</v>
      </c>
      <c r="I201" s="19">
        <v>0.5</v>
      </c>
      <c r="J201" s="19">
        <v>0</v>
      </c>
      <c r="K201" s="19">
        <v>0</v>
      </c>
      <c r="L201" s="19">
        <v>0</v>
      </c>
    </row>
    <row r="202" spans="1:12" ht="25.5">
      <c r="A202" s="18" t="s">
        <v>906</v>
      </c>
      <c r="B202" s="19">
        <v>5</v>
      </c>
      <c r="C202" s="19" t="s">
        <v>1063</v>
      </c>
      <c r="D202" s="63">
        <f t="shared" si="5"/>
        <v>5</v>
      </c>
      <c r="E202" s="18" t="s">
        <v>472</v>
      </c>
      <c r="F202" s="18" t="s">
        <v>390</v>
      </c>
      <c r="G202" s="19">
        <v>1</v>
      </c>
      <c r="H202" s="19">
        <v>1</v>
      </c>
      <c r="I202" s="19">
        <v>1</v>
      </c>
      <c r="J202" s="19">
        <v>0</v>
      </c>
      <c r="K202" s="19">
        <v>0</v>
      </c>
      <c r="L202" s="19">
        <v>0</v>
      </c>
    </row>
    <row r="203" spans="1:12" ht="38.25">
      <c r="A203" s="18" t="s">
        <v>814</v>
      </c>
      <c r="B203" s="19">
        <v>1.65</v>
      </c>
      <c r="C203" s="19" t="s">
        <v>559</v>
      </c>
      <c r="D203" s="64">
        <f>B203/2</f>
        <v>0.825</v>
      </c>
      <c r="E203" s="18" t="s">
        <v>472</v>
      </c>
      <c r="F203" s="18" t="s">
        <v>390</v>
      </c>
      <c r="G203" s="19">
        <v>6</v>
      </c>
      <c r="H203" s="19">
        <v>2</v>
      </c>
      <c r="I203" s="19">
        <v>0.33</v>
      </c>
      <c r="J203" s="19">
        <v>0</v>
      </c>
      <c r="K203" s="19">
        <v>0</v>
      </c>
      <c r="L203" s="19">
        <v>0</v>
      </c>
    </row>
    <row r="204" spans="1:12" ht="38.25">
      <c r="A204" s="18" t="s">
        <v>814</v>
      </c>
      <c r="B204" s="19">
        <v>1.65</v>
      </c>
      <c r="C204" s="19" t="s">
        <v>1055</v>
      </c>
      <c r="D204" s="64">
        <f>B204/2</f>
        <v>0.825</v>
      </c>
      <c r="E204" s="18" t="s">
        <v>472</v>
      </c>
      <c r="F204" s="18" t="s">
        <v>390</v>
      </c>
      <c r="G204" s="19">
        <v>6</v>
      </c>
      <c r="H204" s="19">
        <v>2</v>
      </c>
      <c r="I204" s="19">
        <v>0.33</v>
      </c>
      <c r="J204" s="19">
        <v>0</v>
      </c>
      <c r="K204" s="19">
        <v>0</v>
      </c>
      <c r="L204" s="19">
        <v>0</v>
      </c>
    </row>
    <row r="205" spans="1:12" ht="38.25">
      <c r="A205" s="18" t="s">
        <v>815</v>
      </c>
      <c r="B205" s="19">
        <v>5</v>
      </c>
      <c r="C205" s="19" t="s">
        <v>329</v>
      </c>
      <c r="D205" s="63">
        <f>B205/2</f>
        <v>2.5</v>
      </c>
      <c r="E205" s="18" t="s">
        <v>472</v>
      </c>
      <c r="F205" s="18" t="s">
        <v>390</v>
      </c>
      <c r="G205" s="19">
        <v>2</v>
      </c>
      <c r="H205" s="19">
        <v>2</v>
      </c>
      <c r="I205" s="19">
        <v>1</v>
      </c>
      <c r="J205" s="19">
        <v>0</v>
      </c>
      <c r="K205" s="19">
        <v>0</v>
      </c>
      <c r="L205" s="19">
        <v>0</v>
      </c>
    </row>
    <row r="206" spans="1:12" ht="38.25">
      <c r="A206" s="18" t="s">
        <v>815</v>
      </c>
      <c r="B206" s="19">
        <v>5</v>
      </c>
      <c r="C206" s="19" t="s">
        <v>331</v>
      </c>
      <c r="D206" s="63">
        <f>B206/2</f>
        <v>2.5</v>
      </c>
      <c r="E206" s="18" t="s">
        <v>472</v>
      </c>
      <c r="F206" s="18" t="s">
        <v>390</v>
      </c>
      <c r="G206" s="19">
        <v>2</v>
      </c>
      <c r="H206" s="19">
        <v>2</v>
      </c>
      <c r="I206" s="19">
        <v>1</v>
      </c>
      <c r="J206" s="19">
        <v>0</v>
      </c>
      <c r="K206" s="19">
        <v>0</v>
      </c>
      <c r="L206" s="19">
        <v>0</v>
      </c>
    </row>
    <row r="207" spans="1:12" ht="25.5">
      <c r="A207" s="18" t="s">
        <v>816</v>
      </c>
      <c r="B207" s="19">
        <v>5</v>
      </c>
      <c r="C207" s="19" t="s">
        <v>331</v>
      </c>
      <c r="D207" s="63">
        <f t="shared" si="5"/>
        <v>5</v>
      </c>
      <c r="E207" s="18" t="s">
        <v>472</v>
      </c>
      <c r="F207" s="18" t="s">
        <v>390</v>
      </c>
      <c r="G207" s="19">
        <v>1</v>
      </c>
      <c r="H207" s="19">
        <v>1</v>
      </c>
      <c r="I207" s="19">
        <v>1</v>
      </c>
      <c r="J207" s="19">
        <v>0</v>
      </c>
      <c r="K207" s="19">
        <v>0</v>
      </c>
      <c r="L207" s="19">
        <v>0</v>
      </c>
    </row>
    <row r="208" spans="1:12" ht="38.25">
      <c r="A208" s="18" t="s">
        <v>779</v>
      </c>
      <c r="B208" s="19">
        <v>5</v>
      </c>
      <c r="C208" s="19" t="s">
        <v>1055</v>
      </c>
      <c r="D208" s="63">
        <f>B208/4</f>
        <v>1.25</v>
      </c>
      <c r="E208" s="18" t="s">
        <v>472</v>
      </c>
      <c r="F208" s="18" t="s">
        <v>390</v>
      </c>
      <c r="G208" s="19">
        <v>4</v>
      </c>
      <c r="H208" s="19">
        <v>4</v>
      </c>
      <c r="I208" s="19">
        <v>1</v>
      </c>
      <c r="J208" s="19">
        <v>0</v>
      </c>
      <c r="K208" s="19">
        <v>0</v>
      </c>
      <c r="L208" s="19">
        <v>0</v>
      </c>
    </row>
    <row r="209" spans="1:12" ht="38.25">
      <c r="A209" s="18" t="s">
        <v>779</v>
      </c>
      <c r="B209" s="19">
        <v>5</v>
      </c>
      <c r="C209" s="19" t="s">
        <v>559</v>
      </c>
      <c r="D209" s="63">
        <f>B209/4</f>
        <v>1.25</v>
      </c>
      <c r="E209" s="18" t="s">
        <v>472</v>
      </c>
      <c r="F209" s="18" t="s">
        <v>390</v>
      </c>
      <c r="G209" s="19">
        <v>4</v>
      </c>
      <c r="H209" s="19">
        <v>4</v>
      </c>
      <c r="I209" s="19">
        <v>1</v>
      </c>
      <c r="J209" s="19">
        <v>0</v>
      </c>
      <c r="K209" s="19">
        <v>0</v>
      </c>
      <c r="L209" s="19">
        <v>0</v>
      </c>
    </row>
    <row r="210" spans="1:12" ht="38.25">
      <c r="A210" s="18" t="s">
        <v>779</v>
      </c>
      <c r="B210" s="19">
        <v>5</v>
      </c>
      <c r="C210" s="19" t="s">
        <v>570</v>
      </c>
      <c r="D210" s="63">
        <f>B210/4</f>
        <v>1.25</v>
      </c>
      <c r="E210" s="18" t="s">
        <v>472</v>
      </c>
      <c r="F210" s="18" t="s">
        <v>390</v>
      </c>
      <c r="G210" s="19">
        <v>4</v>
      </c>
      <c r="H210" s="19">
        <v>4</v>
      </c>
      <c r="I210" s="19">
        <v>1</v>
      </c>
      <c r="J210" s="19">
        <v>0</v>
      </c>
      <c r="K210" s="19">
        <v>0</v>
      </c>
      <c r="L210" s="19">
        <v>0</v>
      </c>
    </row>
    <row r="211" spans="1:12" ht="38.25">
      <c r="A211" s="18" t="s">
        <v>779</v>
      </c>
      <c r="B211" s="19">
        <v>5</v>
      </c>
      <c r="C211" s="19" t="s">
        <v>558</v>
      </c>
      <c r="D211" s="63">
        <f>B211/4</f>
        <v>1.25</v>
      </c>
      <c r="E211" s="18" t="s">
        <v>472</v>
      </c>
      <c r="F211" s="18" t="s">
        <v>390</v>
      </c>
      <c r="G211" s="19">
        <v>4</v>
      </c>
      <c r="H211" s="19">
        <v>4</v>
      </c>
      <c r="I211" s="19">
        <v>1</v>
      </c>
      <c r="J211" s="19">
        <v>0</v>
      </c>
      <c r="K211" s="19">
        <v>0</v>
      </c>
      <c r="L211" s="19">
        <v>0</v>
      </c>
    </row>
    <row r="212" spans="1:12" ht="38.25">
      <c r="A212" s="18" t="s">
        <v>780</v>
      </c>
      <c r="B212" s="19">
        <v>5</v>
      </c>
      <c r="C212" s="19" t="s">
        <v>716</v>
      </c>
      <c r="D212" s="63">
        <f t="shared" si="5"/>
        <v>5</v>
      </c>
      <c r="E212" s="18" t="s">
        <v>472</v>
      </c>
      <c r="F212" s="18" t="s">
        <v>390</v>
      </c>
      <c r="G212" s="19">
        <v>1</v>
      </c>
      <c r="H212" s="19">
        <v>1</v>
      </c>
      <c r="I212" s="19">
        <v>1</v>
      </c>
      <c r="J212" s="19">
        <v>0</v>
      </c>
      <c r="K212" s="19">
        <v>0</v>
      </c>
      <c r="L212" s="19">
        <v>0</v>
      </c>
    </row>
    <row r="213" spans="1:12" ht="25.5">
      <c r="A213" s="18" t="s">
        <v>638</v>
      </c>
      <c r="B213" s="19">
        <v>5</v>
      </c>
      <c r="C213" s="19" t="s">
        <v>329</v>
      </c>
      <c r="D213" s="63">
        <f t="shared" si="5"/>
        <v>5</v>
      </c>
      <c r="E213" s="18" t="s">
        <v>472</v>
      </c>
      <c r="F213" s="18" t="s">
        <v>390</v>
      </c>
      <c r="G213" s="19">
        <v>1</v>
      </c>
      <c r="H213" s="19">
        <v>1</v>
      </c>
      <c r="I213" s="19">
        <v>1</v>
      </c>
      <c r="J213" s="19">
        <v>0</v>
      </c>
      <c r="K213" s="19">
        <v>0</v>
      </c>
      <c r="L213" s="19">
        <v>0</v>
      </c>
    </row>
    <row r="214" spans="1:12" ht="25.5">
      <c r="A214" s="18" t="s">
        <v>639</v>
      </c>
      <c r="B214" s="19">
        <v>5</v>
      </c>
      <c r="C214" s="19" t="s">
        <v>1055</v>
      </c>
      <c r="D214" s="63">
        <f>B214/2</f>
        <v>2.5</v>
      </c>
      <c r="E214" s="18" t="s">
        <v>472</v>
      </c>
      <c r="F214" s="18" t="s">
        <v>390</v>
      </c>
      <c r="G214" s="19">
        <v>2</v>
      </c>
      <c r="H214" s="19">
        <v>2</v>
      </c>
      <c r="I214" s="19">
        <v>1</v>
      </c>
      <c r="J214" s="19">
        <v>0</v>
      </c>
      <c r="K214" s="19">
        <v>0</v>
      </c>
      <c r="L214" s="19">
        <v>0</v>
      </c>
    </row>
    <row r="215" spans="1:12" ht="25.5">
      <c r="A215" s="18" t="s">
        <v>639</v>
      </c>
      <c r="B215" s="19">
        <v>5</v>
      </c>
      <c r="C215" s="19" t="s">
        <v>570</v>
      </c>
      <c r="D215" s="63">
        <f>B215/2</f>
        <v>2.5</v>
      </c>
      <c r="E215" s="18" t="s">
        <v>472</v>
      </c>
      <c r="F215" s="18" t="s">
        <v>390</v>
      </c>
      <c r="G215" s="19">
        <v>2</v>
      </c>
      <c r="H215" s="19">
        <v>2</v>
      </c>
      <c r="I215" s="19">
        <v>1</v>
      </c>
      <c r="J215" s="19">
        <v>0</v>
      </c>
      <c r="K215" s="19">
        <v>0</v>
      </c>
      <c r="L215" s="19">
        <v>0</v>
      </c>
    </row>
    <row r="216" spans="1:12" ht="38.25">
      <c r="A216" s="18" t="s">
        <v>1145</v>
      </c>
      <c r="B216" s="19">
        <v>5</v>
      </c>
      <c r="C216" s="19" t="s">
        <v>325</v>
      </c>
      <c r="D216" s="63">
        <f>B216/2</f>
        <v>2.5</v>
      </c>
      <c r="E216" s="18" t="s">
        <v>472</v>
      </c>
      <c r="F216" s="18" t="s">
        <v>390</v>
      </c>
      <c r="G216" s="19">
        <v>2</v>
      </c>
      <c r="H216" s="19">
        <v>2</v>
      </c>
      <c r="I216" s="19">
        <v>1</v>
      </c>
      <c r="J216" s="19">
        <v>0</v>
      </c>
      <c r="K216" s="19">
        <v>0</v>
      </c>
      <c r="L216" s="19">
        <v>0</v>
      </c>
    </row>
    <row r="217" spans="1:12" ht="38.25">
      <c r="A217" s="18" t="s">
        <v>1145</v>
      </c>
      <c r="B217" s="19">
        <v>5</v>
      </c>
      <c r="C217" s="19" t="s">
        <v>1055</v>
      </c>
      <c r="D217" s="63">
        <f>B217/2</f>
        <v>2.5</v>
      </c>
      <c r="E217" s="18" t="s">
        <v>472</v>
      </c>
      <c r="F217" s="18" t="s">
        <v>390</v>
      </c>
      <c r="G217" s="19">
        <v>2</v>
      </c>
      <c r="H217" s="19">
        <v>2</v>
      </c>
      <c r="I217" s="19">
        <v>1</v>
      </c>
      <c r="J217" s="19">
        <v>0</v>
      </c>
      <c r="K217" s="19">
        <v>0</v>
      </c>
      <c r="L217" s="19">
        <v>0</v>
      </c>
    </row>
    <row r="218" spans="1:12" ht="38.25">
      <c r="A218" s="18" t="s">
        <v>1146</v>
      </c>
      <c r="B218" s="19">
        <v>2.5</v>
      </c>
      <c r="C218" s="19" t="s">
        <v>1041</v>
      </c>
      <c r="D218" s="63">
        <f t="shared" si="5"/>
        <v>2.5</v>
      </c>
      <c r="E218" s="18" t="s">
        <v>472</v>
      </c>
      <c r="F218" s="18" t="s">
        <v>390</v>
      </c>
      <c r="G218" s="19">
        <v>2</v>
      </c>
      <c r="H218" s="19">
        <v>1</v>
      </c>
      <c r="I218" s="19">
        <v>0.5</v>
      </c>
      <c r="J218" s="19">
        <v>0</v>
      </c>
      <c r="K218" s="19">
        <v>0</v>
      </c>
      <c r="L218" s="19">
        <v>0</v>
      </c>
    </row>
    <row r="219" spans="1:12" ht="38.25">
      <c r="A219" s="18" t="s">
        <v>1108</v>
      </c>
      <c r="B219" s="19">
        <v>52.29</v>
      </c>
      <c r="C219" s="19" t="s">
        <v>1059</v>
      </c>
      <c r="D219" s="63">
        <f t="shared" si="5"/>
        <v>52.29</v>
      </c>
      <c r="E219" s="18" t="s">
        <v>857</v>
      </c>
      <c r="F219" s="18" t="s">
        <v>390</v>
      </c>
      <c r="G219" s="19">
        <v>1</v>
      </c>
      <c r="H219" s="19">
        <v>1</v>
      </c>
      <c r="I219" s="19">
        <v>1</v>
      </c>
      <c r="J219" s="19">
        <v>1</v>
      </c>
      <c r="K219" s="19">
        <v>0</v>
      </c>
      <c r="L219" s="19">
        <v>0</v>
      </c>
    </row>
    <row r="220" spans="1:12" ht="25.5">
      <c r="A220" s="18" t="s">
        <v>1109</v>
      </c>
      <c r="B220" s="19">
        <v>49.32</v>
      </c>
      <c r="C220" s="19" t="s">
        <v>1041</v>
      </c>
      <c r="D220" s="63">
        <f t="shared" si="5"/>
        <v>49.32</v>
      </c>
      <c r="E220" s="18" t="s">
        <v>857</v>
      </c>
      <c r="F220" s="18" t="s">
        <v>390</v>
      </c>
      <c r="G220" s="19">
        <v>1</v>
      </c>
      <c r="H220" s="19">
        <v>1</v>
      </c>
      <c r="I220" s="19">
        <v>1</v>
      </c>
      <c r="J220" s="19">
        <v>1</v>
      </c>
      <c r="K220" s="19">
        <v>0</v>
      </c>
      <c r="L220" s="19">
        <v>0</v>
      </c>
    </row>
    <row r="221" spans="1:12" ht="38.25">
      <c r="A221" s="18" t="s">
        <v>629</v>
      </c>
      <c r="B221" s="19">
        <v>32.41</v>
      </c>
      <c r="C221" s="19" t="s">
        <v>1055</v>
      </c>
      <c r="D221" s="63">
        <f t="shared" si="5"/>
        <v>32.41</v>
      </c>
      <c r="E221" s="18" t="s">
        <v>857</v>
      </c>
      <c r="F221" s="18" t="s">
        <v>390</v>
      </c>
      <c r="G221" s="19">
        <v>1</v>
      </c>
      <c r="H221" s="19">
        <v>0.5</v>
      </c>
      <c r="I221" s="19">
        <v>0.5</v>
      </c>
      <c r="J221" s="19">
        <v>2</v>
      </c>
      <c r="K221" s="19">
        <v>0</v>
      </c>
      <c r="L221" s="19">
        <v>0</v>
      </c>
    </row>
    <row r="222" spans="1:12" ht="25.5">
      <c r="A222" s="20" t="s">
        <v>799</v>
      </c>
      <c r="B222" s="20" t="s">
        <v>668</v>
      </c>
      <c r="C222" s="48"/>
      <c r="D222" s="63" t="str">
        <f t="shared" si="5"/>
        <v>Balai</v>
      </c>
      <c r="E222" s="20" t="s">
        <v>800</v>
      </c>
      <c r="F222" s="20" t="s">
        <v>801</v>
      </c>
      <c r="G222" s="20" t="s">
        <v>802</v>
      </c>
      <c r="H222" s="20" t="s">
        <v>803</v>
      </c>
      <c r="I222" s="20" t="s">
        <v>804</v>
      </c>
      <c r="J222" s="20" t="s">
        <v>805</v>
      </c>
      <c r="K222" s="20" t="s">
        <v>806</v>
      </c>
      <c r="L222" s="20" t="s">
        <v>807</v>
      </c>
    </row>
    <row r="223" spans="1:12" ht="25.5">
      <c r="A223" s="21" t="s">
        <v>630</v>
      </c>
      <c r="B223" s="22">
        <v>6</v>
      </c>
      <c r="C223" s="22" t="s">
        <v>1025</v>
      </c>
      <c r="D223" s="63">
        <f t="shared" si="5"/>
        <v>6</v>
      </c>
      <c r="E223" s="21" t="s">
        <v>634</v>
      </c>
      <c r="F223" s="21" t="s">
        <v>1089</v>
      </c>
      <c r="G223" s="22">
        <v>1</v>
      </c>
      <c r="H223" s="22">
        <v>1</v>
      </c>
      <c r="I223" s="22">
        <v>1</v>
      </c>
      <c r="J223" s="22">
        <v>0</v>
      </c>
      <c r="K223" s="22">
        <v>0</v>
      </c>
      <c r="L223" s="22">
        <v>0</v>
      </c>
    </row>
    <row r="224" spans="1:12" ht="25.5">
      <c r="A224" s="21" t="s">
        <v>91</v>
      </c>
      <c r="B224" s="22">
        <v>6</v>
      </c>
      <c r="C224" s="22" t="s">
        <v>338</v>
      </c>
      <c r="D224" s="63">
        <f t="shared" si="5"/>
        <v>6</v>
      </c>
      <c r="E224" s="21" t="s">
        <v>634</v>
      </c>
      <c r="F224" s="21" t="s">
        <v>1089</v>
      </c>
      <c r="G224" s="22">
        <v>1</v>
      </c>
      <c r="H224" s="22">
        <v>1</v>
      </c>
      <c r="I224" s="22">
        <v>1</v>
      </c>
      <c r="J224" s="22">
        <v>0</v>
      </c>
      <c r="K224" s="22">
        <v>0</v>
      </c>
      <c r="L224" s="22">
        <v>0</v>
      </c>
    </row>
    <row r="225" spans="1:12" ht="38.25">
      <c r="A225" s="21" t="s">
        <v>92</v>
      </c>
      <c r="B225" s="22">
        <v>5</v>
      </c>
      <c r="C225" s="22" t="s">
        <v>1043</v>
      </c>
      <c r="D225" s="63">
        <f t="shared" si="5"/>
        <v>5</v>
      </c>
      <c r="E225" s="21" t="s">
        <v>472</v>
      </c>
      <c r="F225" s="21" t="s">
        <v>1089</v>
      </c>
      <c r="G225" s="22">
        <v>1</v>
      </c>
      <c r="H225" s="22">
        <v>1</v>
      </c>
      <c r="I225" s="22">
        <v>1</v>
      </c>
      <c r="J225" s="22">
        <v>0</v>
      </c>
      <c r="K225" s="22">
        <v>0</v>
      </c>
      <c r="L225" s="22">
        <v>0</v>
      </c>
    </row>
    <row r="226" spans="1:12" ht="25.5">
      <c r="A226" s="21" t="s">
        <v>199</v>
      </c>
      <c r="B226" s="22">
        <v>5</v>
      </c>
      <c r="C226" s="22" t="s">
        <v>1026</v>
      </c>
      <c r="D226" s="63">
        <f t="shared" si="5"/>
        <v>5</v>
      </c>
      <c r="E226" s="21" t="s">
        <v>472</v>
      </c>
      <c r="F226" s="21" t="s">
        <v>1089</v>
      </c>
      <c r="G226" s="22">
        <v>1</v>
      </c>
      <c r="H226" s="22">
        <v>1</v>
      </c>
      <c r="I226" s="22">
        <v>1</v>
      </c>
      <c r="J226" s="22">
        <v>0</v>
      </c>
      <c r="K226" s="22">
        <v>0</v>
      </c>
      <c r="L226" s="22">
        <v>0</v>
      </c>
    </row>
    <row r="227" spans="1:12" ht="38.25">
      <c r="A227" s="21" t="s">
        <v>200</v>
      </c>
      <c r="B227" s="22">
        <v>5</v>
      </c>
      <c r="C227" s="22" t="s">
        <v>1026</v>
      </c>
      <c r="D227" s="63">
        <f t="shared" si="5"/>
        <v>5</v>
      </c>
      <c r="E227" s="21" t="s">
        <v>472</v>
      </c>
      <c r="F227" s="21" t="s">
        <v>1089</v>
      </c>
      <c r="G227" s="22">
        <v>1</v>
      </c>
      <c r="H227" s="22">
        <v>1</v>
      </c>
      <c r="I227" s="22">
        <v>1</v>
      </c>
      <c r="J227" s="22">
        <v>0</v>
      </c>
      <c r="K227" s="22">
        <v>0</v>
      </c>
      <c r="L227" s="22">
        <v>0</v>
      </c>
    </row>
    <row r="228" spans="1:12" ht="38.25">
      <c r="A228" s="21" t="s">
        <v>1214</v>
      </c>
      <c r="B228" s="22">
        <v>5</v>
      </c>
      <c r="C228" s="22" t="s">
        <v>373</v>
      </c>
      <c r="D228" s="63">
        <f t="shared" si="5"/>
        <v>5</v>
      </c>
      <c r="E228" s="21" t="s">
        <v>472</v>
      </c>
      <c r="F228" s="21" t="s">
        <v>1089</v>
      </c>
      <c r="G228" s="22">
        <v>1</v>
      </c>
      <c r="H228" s="22">
        <v>1</v>
      </c>
      <c r="I228" s="22">
        <v>1</v>
      </c>
      <c r="J228" s="22">
        <v>0</v>
      </c>
      <c r="K228" s="22">
        <v>0</v>
      </c>
      <c r="L228" s="22">
        <v>0</v>
      </c>
    </row>
    <row r="229" spans="1:12" ht="38.25">
      <c r="A229" s="21" t="s">
        <v>1215</v>
      </c>
      <c r="B229" s="22">
        <v>5</v>
      </c>
      <c r="C229" s="22" t="s">
        <v>1066</v>
      </c>
      <c r="D229" s="63">
        <f t="shared" si="5"/>
        <v>5</v>
      </c>
      <c r="E229" s="21" t="s">
        <v>472</v>
      </c>
      <c r="F229" s="21" t="s">
        <v>1089</v>
      </c>
      <c r="G229" s="22">
        <v>1</v>
      </c>
      <c r="H229" s="22">
        <v>1</v>
      </c>
      <c r="I229" s="22">
        <v>1</v>
      </c>
      <c r="J229" s="22">
        <v>0</v>
      </c>
      <c r="K229" s="22">
        <v>0</v>
      </c>
      <c r="L229" s="22">
        <v>0</v>
      </c>
    </row>
    <row r="230" spans="1:12" ht="38.25">
      <c r="A230" s="21" t="s">
        <v>446</v>
      </c>
      <c r="B230" s="22">
        <v>1.5</v>
      </c>
      <c r="C230" s="22" t="s">
        <v>1069</v>
      </c>
      <c r="D230" s="63">
        <f t="shared" si="5"/>
        <v>1.5</v>
      </c>
      <c r="E230" s="21" t="s">
        <v>634</v>
      </c>
      <c r="F230" s="21" t="s">
        <v>1089</v>
      </c>
      <c r="G230" s="22">
        <v>2</v>
      </c>
      <c r="H230" s="22">
        <v>1</v>
      </c>
      <c r="I230" s="22">
        <v>0.25</v>
      </c>
      <c r="J230" s="22">
        <v>0</v>
      </c>
      <c r="K230" s="22">
        <v>0</v>
      </c>
      <c r="L230" s="22">
        <v>0</v>
      </c>
    </row>
    <row r="231" spans="1:9" ht="13.5">
      <c r="A231" s="30" t="s">
        <v>670</v>
      </c>
      <c r="B231" s="39">
        <f>SUM(B4:B230)</f>
        <v>2659.6400000000003</v>
      </c>
      <c r="C231" s="32"/>
      <c r="D231" s="65"/>
      <c r="E231" s="32"/>
      <c r="F231" s="32"/>
      <c r="G231" s="32"/>
      <c r="H231" s="32"/>
      <c r="I231" s="32">
        <f>SUM(I5:I230)</f>
        <v>177.98000000000005</v>
      </c>
    </row>
  </sheetData>
  <sheetProtection/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9.00390625" style="0" customWidth="1"/>
    <col min="4" max="4" width="11.421875" style="11" bestFit="1" customWidth="1"/>
  </cols>
  <sheetData>
    <row r="1" ht="12.75">
      <c r="A1" s="1" t="s">
        <v>881</v>
      </c>
    </row>
    <row r="3" spans="1:11" ht="25.5" customHeight="1">
      <c r="A3" s="23" t="s">
        <v>799</v>
      </c>
      <c r="B3" s="24" t="s">
        <v>668</v>
      </c>
      <c r="C3" s="12" t="s">
        <v>966</v>
      </c>
      <c r="D3" s="56" t="s">
        <v>1147</v>
      </c>
      <c r="E3" s="24" t="s">
        <v>447</v>
      </c>
      <c r="F3" s="24" t="s">
        <v>800</v>
      </c>
      <c r="G3" s="24" t="s">
        <v>802</v>
      </c>
      <c r="H3" s="24" t="s">
        <v>803</v>
      </c>
      <c r="I3" s="24" t="s">
        <v>804</v>
      </c>
      <c r="J3" s="45" t="s">
        <v>807</v>
      </c>
      <c r="K3" s="44"/>
    </row>
    <row r="4" spans="1:11" ht="38.25">
      <c r="A4" s="25" t="s">
        <v>448</v>
      </c>
      <c r="B4" s="26">
        <v>1</v>
      </c>
      <c r="C4" s="26" t="s">
        <v>332</v>
      </c>
      <c r="D4" s="59">
        <f>B4</f>
        <v>1</v>
      </c>
      <c r="E4" s="25" t="s">
        <v>449</v>
      </c>
      <c r="F4" s="25" t="s">
        <v>450</v>
      </c>
      <c r="G4" s="26">
        <v>1</v>
      </c>
      <c r="H4" s="26">
        <v>1</v>
      </c>
      <c r="I4" s="26">
        <v>1</v>
      </c>
      <c r="J4" s="26">
        <v>5</v>
      </c>
      <c r="K4" s="44"/>
    </row>
    <row r="5" spans="1:11" ht="25.5">
      <c r="A5" s="25" t="s">
        <v>451</v>
      </c>
      <c r="B5" s="26">
        <v>0.5</v>
      </c>
      <c r="C5" s="26" t="s">
        <v>1068</v>
      </c>
      <c r="D5" s="59">
        <f aca="true" t="shared" si="0" ref="D5:D83">B5</f>
        <v>0.5</v>
      </c>
      <c r="E5" s="25" t="s">
        <v>449</v>
      </c>
      <c r="F5" s="25" t="s">
        <v>450</v>
      </c>
      <c r="G5" s="26">
        <v>2</v>
      </c>
      <c r="H5" s="26">
        <v>1</v>
      </c>
      <c r="I5" s="26">
        <v>0.5</v>
      </c>
      <c r="J5" s="26">
        <v>7</v>
      </c>
      <c r="K5" s="44"/>
    </row>
    <row r="6" spans="1:11" ht="38.25">
      <c r="A6" s="25" t="s">
        <v>452</v>
      </c>
      <c r="B6" s="26">
        <v>1</v>
      </c>
      <c r="C6" s="26" t="s">
        <v>1036</v>
      </c>
      <c r="D6" s="59">
        <f t="shared" si="0"/>
        <v>1</v>
      </c>
      <c r="E6" s="25" t="s">
        <v>449</v>
      </c>
      <c r="F6" s="25" t="s">
        <v>450</v>
      </c>
      <c r="G6" s="26">
        <v>1</v>
      </c>
      <c r="H6" s="26">
        <v>1</v>
      </c>
      <c r="I6" s="26">
        <v>0.5</v>
      </c>
      <c r="J6" s="26">
        <v>4</v>
      </c>
      <c r="K6" s="44"/>
    </row>
    <row r="7" spans="1:11" ht="25.5">
      <c r="A7" s="25" t="s">
        <v>1164</v>
      </c>
      <c r="B7" s="26">
        <v>0.5</v>
      </c>
      <c r="C7" s="26" t="s">
        <v>1069</v>
      </c>
      <c r="D7" s="60">
        <f>B7/2</f>
        <v>0.25</v>
      </c>
      <c r="E7" s="25" t="s">
        <v>449</v>
      </c>
      <c r="F7" s="25" t="s">
        <v>450</v>
      </c>
      <c r="G7" s="26">
        <v>2</v>
      </c>
      <c r="H7" s="26">
        <v>1</v>
      </c>
      <c r="I7" s="26">
        <v>0.5</v>
      </c>
      <c r="J7" s="26">
        <v>23</v>
      </c>
      <c r="K7" s="44"/>
    </row>
    <row r="8" spans="1:11" ht="25.5">
      <c r="A8" s="25" t="s">
        <v>1164</v>
      </c>
      <c r="B8" s="26">
        <v>0.5</v>
      </c>
      <c r="C8" s="26" t="s">
        <v>921</v>
      </c>
      <c r="D8" s="60">
        <f>B8/2</f>
        <v>0.25</v>
      </c>
      <c r="E8" s="25" t="s">
        <v>449</v>
      </c>
      <c r="F8" s="25" t="s">
        <v>450</v>
      </c>
      <c r="G8" s="26">
        <v>2</v>
      </c>
      <c r="H8" s="26">
        <v>1</v>
      </c>
      <c r="I8" s="26">
        <v>0.5</v>
      </c>
      <c r="J8" s="26">
        <v>23</v>
      </c>
      <c r="K8" s="44"/>
    </row>
    <row r="9" spans="1:11" ht="38.25">
      <c r="A9" s="25" t="s">
        <v>1165</v>
      </c>
      <c r="B9" s="26">
        <v>10</v>
      </c>
      <c r="C9" s="26" t="s">
        <v>1122</v>
      </c>
      <c r="D9" s="59">
        <f t="shared" si="0"/>
        <v>10</v>
      </c>
      <c r="E9" s="25" t="s">
        <v>449</v>
      </c>
      <c r="F9" s="25" t="s">
        <v>1166</v>
      </c>
      <c r="G9" s="26">
        <v>1</v>
      </c>
      <c r="H9" s="26">
        <v>1</v>
      </c>
      <c r="I9" s="26">
        <v>1</v>
      </c>
      <c r="J9" s="26">
        <v>14</v>
      </c>
      <c r="K9" s="44"/>
    </row>
    <row r="10" spans="1:11" ht="25.5">
      <c r="A10" s="25" t="s">
        <v>1167</v>
      </c>
      <c r="B10" s="26">
        <v>1</v>
      </c>
      <c r="C10" s="26" t="s">
        <v>1026</v>
      </c>
      <c r="D10" s="59">
        <f t="shared" si="0"/>
        <v>1</v>
      </c>
      <c r="E10" s="25" t="s">
        <v>449</v>
      </c>
      <c r="F10" s="25" t="s">
        <v>450</v>
      </c>
      <c r="G10" s="26">
        <v>1</v>
      </c>
      <c r="H10" s="26">
        <v>1</v>
      </c>
      <c r="I10" s="26">
        <v>1</v>
      </c>
      <c r="J10" s="26">
        <v>6</v>
      </c>
      <c r="K10" s="44"/>
    </row>
    <row r="11" spans="1:11" ht="25.5">
      <c r="A11" s="25" t="s">
        <v>1168</v>
      </c>
      <c r="B11" s="26">
        <v>3.75</v>
      </c>
      <c r="C11" s="26" t="s">
        <v>921</v>
      </c>
      <c r="D11" s="59">
        <f t="shared" si="0"/>
        <v>3.75</v>
      </c>
      <c r="E11" s="25" t="s">
        <v>449</v>
      </c>
      <c r="F11" s="25" t="s">
        <v>450</v>
      </c>
      <c r="G11" s="26">
        <v>2</v>
      </c>
      <c r="H11" s="26">
        <v>1</v>
      </c>
      <c r="I11" s="26">
        <v>0.5</v>
      </c>
      <c r="J11" s="26">
        <v>37</v>
      </c>
      <c r="K11" s="44"/>
    </row>
    <row r="12" spans="1:11" ht="25.5">
      <c r="A12" s="25" t="s">
        <v>1169</v>
      </c>
      <c r="B12" s="26">
        <v>5</v>
      </c>
      <c r="C12" s="26" t="s">
        <v>964</v>
      </c>
      <c r="D12" s="59">
        <f t="shared" si="0"/>
        <v>5</v>
      </c>
      <c r="E12" s="25" t="s">
        <v>449</v>
      </c>
      <c r="F12" s="25" t="s">
        <v>450</v>
      </c>
      <c r="G12" s="26">
        <v>1</v>
      </c>
      <c r="H12" s="26">
        <v>1</v>
      </c>
      <c r="I12" s="26">
        <v>0.5</v>
      </c>
      <c r="J12" s="26">
        <v>7</v>
      </c>
      <c r="K12" s="44"/>
    </row>
    <row r="13" spans="1:11" ht="38.25">
      <c r="A13" s="25" t="s">
        <v>527</v>
      </c>
      <c r="B13" s="26">
        <v>10</v>
      </c>
      <c r="C13" s="26" t="s">
        <v>566</v>
      </c>
      <c r="D13" s="59">
        <f t="shared" si="0"/>
        <v>10</v>
      </c>
      <c r="E13" s="25" t="s">
        <v>449</v>
      </c>
      <c r="F13" s="25" t="s">
        <v>1166</v>
      </c>
      <c r="G13" s="26">
        <v>1</v>
      </c>
      <c r="H13" s="26">
        <v>1</v>
      </c>
      <c r="I13" s="26">
        <v>1</v>
      </c>
      <c r="J13" s="26">
        <v>6</v>
      </c>
      <c r="K13" s="44"/>
    </row>
    <row r="14" spans="1:11" ht="25.5">
      <c r="A14" s="25" t="s">
        <v>528</v>
      </c>
      <c r="B14" s="26">
        <v>1</v>
      </c>
      <c r="C14" s="26" t="s">
        <v>911</v>
      </c>
      <c r="D14" s="59">
        <f t="shared" si="0"/>
        <v>1</v>
      </c>
      <c r="E14" s="25" t="s">
        <v>449</v>
      </c>
      <c r="F14" s="25" t="s">
        <v>450</v>
      </c>
      <c r="G14" s="26">
        <v>1</v>
      </c>
      <c r="H14" s="26">
        <v>1</v>
      </c>
      <c r="I14" s="26">
        <v>1</v>
      </c>
      <c r="J14" s="26">
        <v>5</v>
      </c>
      <c r="K14" s="44"/>
    </row>
    <row r="15" spans="1:11" ht="25.5">
      <c r="A15" s="25" t="s">
        <v>529</v>
      </c>
      <c r="B15" s="26">
        <v>1</v>
      </c>
      <c r="C15" s="26" t="s">
        <v>576</v>
      </c>
      <c r="D15" s="59">
        <f t="shared" si="0"/>
        <v>1</v>
      </c>
      <c r="E15" s="25" t="s">
        <v>449</v>
      </c>
      <c r="F15" s="25" t="s">
        <v>450</v>
      </c>
      <c r="G15" s="26">
        <v>1</v>
      </c>
      <c r="H15" s="26">
        <v>1</v>
      </c>
      <c r="I15" s="26">
        <v>0.5</v>
      </c>
      <c r="J15" s="26">
        <v>6</v>
      </c>
      <c r="K15" s="44"/>
    </row>
    <row r="16" spans="1:11" ht="25.5">
      <c r="A16" s="25" t="s">
        <v>530</v>
      </c>
      <c r="B16" s="26">
        <v>0.5</v>
      </c>
      <c r="C16" s="26" t="s">
        <v>1030</v>
      </c>
      <c r="D16" s="59">
        <f t="shared" si="0"/>
        <v>0.5</v>
      </c>
      <c r="E16" s="25" t="s">
        <v>449</v>
      </c>
      <c r="F16" s="25" t="s">
        <v>450</v>
      </c>
      <c r="G16" s="26">
        <v>2</v>
      </c>
      <c r="H16" s="26">
        <v>1</v>
      </c>
      <c r="I16" s="26">
        <v>0.5</v>
      </c>
      <c r="J16" s="26">
        <v>7</v>
      </c>
      <c r="K16" s="44"/>
    </row>
    <row r="17" spans="1:11" ht="25.5">
      <c r="A17" s="25" t="s">
        <v>531</v>
      </c>
      <c r="B17" s="26">
        <v>1</v>
      </c>
      <c r="C17" s="26" t="s">
        <v>356</v>
      </c>
      <c r="D17" s="59">
        <f t="shared" si="0"/>
        <v>1</v>
      </c>
      <c r="E17" s="25" t="s">
        <v>449</v>
      </c>
      <c r="F17" s="25" t="s">
        <v>450</v>
      </c>
      <c r="G17" s="26">
        <v>1</v>
      </c>
      <c r="H17" s="26">
        <v>1</v>
      </c>
      <c r="I17" s="26">
        <v>1</v>
      </c>
      <c r="J17" s="26">
        <v>8</v>
      </c>
      <c r="K17" s="44"/>
    </row>
    <row r="18" spans="1:11" ht="25.5">
      <c r="A18" s="25" t="s">
        <v>1141</v>
      </c>
      <c r="B18" s="26">
        <v>0.5</v>
      </c>
      <c r="C18" s="26" t="s">
        <v>1069</v>
      </c>
      <c r="D18" s="59">
        <f t="shared" si="0"/>
        <v>0.5</v>
      </c>
      <c r="E18" s="25" t="s">
        <v>449</v>
      </c>
      <c r="F18" s="25" t="s">
        <v>450</v>
      </c>
      <c r="G18" s="26">
        <v>2</v>
      </c>
      <c r="H18" s="26">
        <v>1</v>
      </c>
      <c r="I18" s="26">
        <v>0.25</v>
      </c>
      <c r="J18" s="26">
        <v>6</v>
      </c>
      <c r="K18" s="44"/>
    </row>
    <row r="19" spans="1:11" ht="38.25">
      <c r="A19" s="25" t="s">
        <v>953</v>
      </c>
      <c r="B19" s="26">
        <v>3.3</v>
      </c>
      <c r="C19" s="26" t="s">
        <v>1122</v>
      </c>
      <c r="D19" s="59">
        <f t="shared" si="0"/>
        <v>3.3</v>
      </c>
      <c r="E19" s="25" t="s">
        <v>449</v>
      </c>
      <c r="F19" s="25" t="s">
        <v>1166</v>
      </c>
      <c r="G19" s="26">
        <v>3</v>
      </c>
      <c r="H19" s="26">
        <v>1</v>
      </c>
      <c r="I19" s="26">
        <v>0.33</v>
      </c>
      <c r="J19" s="26">
        <v>12</v>
      </c>
      <c r="K19" s="44"/>
    </row>
    <row r="20" spans="1:11" ht="25.5">
      <c r="A20" s="25" t="s">
        <v>954</v>
      </c>
      <c r="B20" s="26">
        <v>1</v>
      </c>
      <c r="C20" s="26" t="s">
        <v>1026</v>
      </c>
      <c r="D20" s="59">
        <f t="shared" si="0"/>
        <v>1</v>
      </c>
      <c r="E20" s="25" t="s">
        <v>449</v>
      </c>
      <c r="F20" s="25" t="s">
        <v>450</v>
      </c>
      <c r="G20" s="26">
        <v>1</v>
      </c>
      <c r="H20" s="26">
        <v>1</v>
      </c>
      <c r="I20" s="26">
        <v>1</v>
      </c>
      <c r="J20" s="26">
        <v>5</v>
      </c>
      <c r="K20" s="44"/>
    </row>
    <row r="21" spans="1:11" ht="38.25">
      <c r="A21" s="25" t="s">
        <v>635</v>
      </c>
      <c r="B21" s="26">
        <v>1</v>
      </c>
      <c r="C21" s="26" t="s">
        <v>597</v>
      </c>
      <c r="D21" s="59">
        <f t="shared" si="0"/>
        <v>1</v>
      </c>
      <c r="E21" s="25" t="s">
        <v>449</v>
      </c>
      <c r="F21" s="25" t="s">
        <v>450</v>
      </c>
      <c r="G21" s="26">
        <v>1</v>
      </c>
      <c r="H21" s="26">
        <v>1</v>
      </c>
      <c r="I21" s="26">
        <v>0.5</v>
      </c>
      <c r="J21" s="26">
        <v>4</v>
      </c>
      <c r="K21" s="44"/>
    </row>
    <row r="22" spans="1:11" ht="25.5">
      <c r="A22" s="25" t="s">
        <v>636</v>
      </c>
      <c r="B22" s="26">
        <v>2.5</v>
      </c>
      <c r="C22" s="26" t="s">
        <v>1123</v>
      </c>
      <c r="D22" s="59">
        <f t="shared" si="0"/>
        <v>2.5</v>
      </c>
      <c r="E22" s="25" t="s">
        <v>449</v>
      </c>
      <c r="F22" s="25" t="s">
        <v>1166</v>
      </c>
      <c r="G22" s="26">
        <v>4</v>
      </c>
      <c r="H22" s="26">
        <v>1</v>
      </c>
      <c r="I22" s="26">
        <v>0.25</v>
      </c>
      <c r="J22" s="26">
        <v>4</v>
      </c>
      <c r="K22" s="44"/>
    </row>
    <row r="23" spans="1:11" ht="25.5">
      <c r="A23" s="25" t="s">
        <v>4</v>
      </c>
      <c r="B23" s="26">
        <v>1</v>
      </c>
      <c r="C23" s="26" t="s">
        <v>567</v>
      </c>
      <c r="D23" s="59">
        <f t="shared" si="0"/>
        <v>1</v>
      </c>
      <c r="E23" s="25" t="s">
        <v>449</v>
      </c>
      <c r="F23" s="25" t="s">
        <v>450</v>
      </c>
      <c r="G23" s="26">
        <v>1</v>
      </c>
      <c r="H23" s="26">
        <v>1</v>
      </c>
      <c r="I23" s="26">
        <v>1</v>
      </c>
      <c r="J23" s="26">
        <v>6</v>
      </c>
      <c r="K23" s="44"/>
    </row>
    <row r="24" spans="1:11" ht="25.5">
      <c r="A24" s="25" t="s">
        <v>5</v>
      </c>
      <c r="B24" s="26">
        <v>1</v>
      </c>
      <c r="C24" s="26" t="s">
        <v>1040</v>
      </c>
      <c r="D24" s="59">
        <f t="shared" si="0"/>
        <v>1</v>
      </c>
      <c r="E24" s="25" t="s">
        <v>449</v>
      </c>
      <c r="F24" s="25" t="s">
        <v>450</v>
      </c>
      <c r="G24" s="26">
        <v>2</v>
      </c>
      <c r="H24" s="26">
        <v>2</v>
      </c>
      <c r="I24" s="26">
        <v>0.5</v>
      </c>
      <c r="J24" s="26">
        <v>5</v>
      </c>
      <c r="K24" s="44"/>
    </row>
    <row r="25" spans="1:11" ht="38.25">
      <c r="A25" s="25" t="s">
        <v>453</v>
      </c>
      <c r="B25" s="26">
        <v>1</v>
      </c>
      <c r="C25" s="26" t="s">
        <v>567</v>
      </c>
      <c r="D25" s="59">
        <f t="shared" si="0"/>
        <v>1</v>
      </c>
      <c r="E25" s="25" t="s">
        <v>449</v>
      </c>
      <c r="F25" s="25" t="s">
        <v>450</v>
      </c>
      <c r="G25" s="26">
        <v>1</v>
      </c>
      <c r="H25" s="26">
        <v>1</v>
      </c>
      <c r="I25" s="26">
        <v>1</v>
      </c>
      <c r="J25" s="26">
        <v>6</v>
      </c>
      <c r="K25" s="44"/>
    </row>
    <row r="26" spans="1:11" ht="25.5">
      <c r="A26" s="25" t="s">
        <v>454</v>
      </c>
      <c r="B26" s="26">
        <v>2.5</v>
      </c>
      <c r="C26" s="26" t="s">
        <v>1037</v>
      </c>
      <c r="D26" s="59">
        <f t="shared" si="0"/>
        <v>2.5</v>
      </c>
      <c r="E26" s="25" t="s">
        <v>449</v>
      </c>
      <c r="F26" s="25" t="s">
        <v>450</v>
      </c>
      <c r="G26" s="26">
        <v>2</v>
      </c>
      <c r="H26" s="26">
        <v>1</v>
      </c>
      <c r="I26" s="26">
        <v>0.25</v>
      </c>
      <c r="J26" s="26">
        <v>19</v>
      </c>
      <c r="K26" s="44"/>
    </row>
    <row r="27" spans="1:11" ht="38.25">
      <c r="A27" s="25" t="s">
        <v>591</v>
      </c>
      <c r="B27" s="26">
        <v>1</v>
      </c>
      <c r="C27" s="26" t="s">
        <v>568</v>
      </c>
      <c r="D27" s="59">
        <f t="shared" si="0"/>
        <v>1</v>
      </c>
      <c r="E27" s="25" t="s">
        <v>449</v>
      </c>
      <c r="F27" s="25" t="s">
        <v>450</v>
      </c>
      <c r="G27" s="26">
        <v>1</v>
      </c>
      <c r="H27" s="26">
        <v>1</v>
      </c>
      <c r="I27" s="26">
        <v>1</v>
      </c>
      <c r="J27" s="26">
        <v>5</v>
      </c>
      <c r="K27" s="44"/>
    </row>
    <row r="28" spans="1:11" ht="38.25">
      <c r="A28" s="25" t="s">
        <v>833</v>
      </c>
      <c r="B28" s="26">
        <v>0.33</v>
      </c>
      <c r="C28" s="26" t="s">
        <v>915</v>
      </c>
      <c r="D28" s="59">
        <f t="shared" si="0"/>
        <v>0.33</v>
      </c>
      <c r="E28" s="25" t="s">
        <v>449</v>
      </c>
      <c r="F28" s="25" t="s">
        <v>450</v>
      </c>
      <c r="G28" s="26">
        <v>3</v>
      </c>
      <c r="H28" s="26">
        <v>1</v>
      </c>
      <c r="I28" s="26">
        <v>0.33</v>
      </c>
      <c r="J28" s="26">
        <v>6</v>
      </c>
      <c r="K28" s="44"/>
    </row>
    <row r="29" spans="1:11" ht="38.25">
      <c r="A29" s="25" t="s">
        <v>834</v>
      </c>
      <c r="B29" s="26">
        <v>0.5</v>
      </c>
      <c r="C29" s="26" t="s">
        <v>1023</v>
      </c>
      <c r="D29" s="59">
        <f t="shared" si="0"/>
        <v>0.5</v>
      </c>
      <c r="E29" s="25" t="s">
        <v>449</v>
      </c>
      <c r="F29" s="25" t="s">
        <v>450</v>
      </c>
      <c r="G29" s="26">
        <v>2</v>
      </c>
      <c r="H29" s="26">
        <v>1</v>
      </c>
      <c r="I29" s="26">
        <v>0.25</v>
      </c>
      <c r="J29" s="26">
        <v>7</v>
      </c>
      <c r="K29" s="44"/>
    </row>
    <row r="30" spans="1:11" ht="38.25">
      <c r="A30" s="25" t="s">
        <v>835</v>
      </c>
      <c r="B30" s="26">
        <v>0.5</v>
      </c>
      <c r="C30" s="26" t="s">
        <v>1023</v>
      </c>
      <c r="D30" s="59">
        <f t="shared" si="0"/>
        <v>0.5</v>
      </c>
      <c r="E30" s="25" t="s">
        <v>449</v>
      </c>
      <c r="F30" s="25" t="s">
        <v>450</v>
      </c>
      <c r="G30" s="26">
        <v>2</v>
      </c>
      <c r="H30" s="26">
        <v>1</v>
      </c>
      <c r="I30" s="26">
        <v>0.25</v>
      </c>
      <c r="J30" s="26">
        <v>8</v>
      </c>
      <c r="K30" s="44"/>
    </row>
    <row r="31" spans="1:11" ht="25.5">
      <c r="A31" s="25" t="s">
        <v>836</v>
      </c>
      <c r="B31" s="26">
        <v>4</v>
      </c>
      <c r="C31" s="26" t="s">
        <v>569</v>
      </c>
      <c r="D31" s="59">
        <f t="shared" si="0"/>
        <v>4</v>
      </c>
      <c r="E31" s="25" t="s">
        <v>449</v>
      </c>
      <c r="F31" s="25" t="s">
        <v>837</v>
      </c>
      <c r="G31" s="26">
        <v>2</v>
      </c>
      <c r="H31" s="26">
        <v>2</v>
      </c>
      <c r="I31" s="26">
        <v>1</v>
      </c>
      <c r="J31" s="26">
        <v>6</v>
      </c>
      <c r="K31" s="44"/>
    </row>
    <row r="32" spans="1:11" ht="38.25">
      <c r="A32" s="25" t="s">
        <v>1210</v>
      </c>
      <c r="B32" s="26">
        <v>4</v>
      </c>
      <c r="C32" s="26" t="s">
        <v>326</v>
      </c>
      <c r="D32" s="59">
        <f t="shared" si="0"/>
        <v>4</v>
      </c>
      <c r="E32" s="25" t="s">
        <v>449</v>
      </c>
      <c r="F32" s="25" t="s">
        <v>837</v>
      </c>
      <c r="G32" s="26">
        <v>1</v>
      </c>
      <c r="H32" s="26">
        <v>1</v>
      </c>
      <c r="I32" s="26">
        <v>1</v>
      </c>
      <c r="J32" s="26">
        <v>3</v>
      </c>
      <c r="K32" s="44"/>
    </row>
    <row r="33" spans="1:11" ht="38.25">
      <c r="A33" s="25" t="s">
        <v>1211</v>
      </c>
      <c r="B33" s="26">
        <v>1</v>
      </c>
      <c r="C33" s="52" t="s">
        <v>328</v>
      </c>
      <c r="D33" s="59">
        <f aca="true" t="shared" si="1" ref="D33:D38">B33/3</f>
        <v>0.3333333333333333</v>
      </c>
      <c r="E33" s="25" t="s">
        <v>449</v>
      </c>
      <c r="F33" s="25" t="s">
        <v>450</v>
      </c>
      <c r="G33" s="26">
        <v>3</v>
      </c>
      <c r="H33" s="26">
        <v>3</v>
      </c>
      <c r="I33" s="26">
        <v>1</v>
      </c>
      <c r="J33" s="26">
        <v>8</v>
      </c>
      <c r="K33" s="44"/>
    </row>
    <row r="34" spans="1:11" ht="38.25">
      <c r="A34" s="25" t="s">
        <v>1211</v>
      </c>
      <c r="B34" s="26">
        <v>1</v>
      </c>
      <c r="C34" s="52" t="s">
        <v>327</v>
      </c>
      <c r="D34" s="59">
        <f t="shared" si="1"/>
        <v>0.3333333333333333</v>
      </c>
      <c r="E34" s="25" t="s">
        <v>449</v>
      </c>
      <c r="F34" s="25" t="s">
        <v>450</v>
      </c>
      <c r="G34" s="26">
        <v>3</v>
      </c>
      <c r="H34" s="26">
        <v>3</v>
      </c>
      <c r="I34" s="26">
        <v>1</v>
      </c>
      <c r="J34" s="26">
        <v>8</v>
      </c>
      <c r="K34" s="44"/>
    </row>
    <row r="35" spans="1:11" ht="38.25">
      <c r="A35" s="25" t="s">
        <v>1211</v>
      </c>
      <c r="B35" s="26">
        <v>1</v>
      </c>
      <c r="C35" s="52" t="s">
        <v>373</v>
      </c>
      <c r="D35" s="59">
        <f t="shared" si="1"/>
        <v>0.3333333333333333</v>
      </c>
      <c r="E35" s="25" t="s">
        <v>449</v>
      </c>
      <c r="F35" s="25" t="s">
        <v>450</v>
      </c>
      <c r="G35" s="26">
        <v>3</v>
      </c>
      <c r="H35" s="26">
        <v>3</v>
      </c>
      <c r="I35" s="26">
        <v>1</v>
      </c>
      <c r="J35" s="26">
        <v>8</v>
      </c>
      <c r="K35" s="44"/>
    </row>
    <row r="36" spans="1:11" ht="38.25">
      <c r="A36" s="25" t="s">
        <v>944</v>
      </c>
      <c r="B36" s="26">
        <v>1</v>
      </c>
      <c r="C36" s="26" t="s">
        <v>328</v>
      </c>
      <c r="D36" s="59">
        <f t="shared" si="1"/>
        <v>0.3333333333333333</v>
      </c>
      <c r="E36" s="25" t="s">
        <v>449</v>
      </c>
      <c r="F36" s="25" t="s">
        <v>450</v>
      </c>
      <c r="G36" s="26">
        <v>3</v>
      </c>
      <c r="H36" s="26">
        <v>3</v>
      </c>
      <c r="I36" s="26">
        <v>1</v>
      </c>
      <c r="J36" s="26">
        <v>6</v>
      </c>
      <c r="K36" s="44"/>
    </row>
    <row r="37" spans="1:11" ht="38.25">
      <c r="A37" s="25" t="s">
        <v>944</v>
      </c>
      <c r="B37" s="26">
        <v>1</v>
      </c>
      <c r="C37" s="26" t="s">
        <v>327</v>
      </c>
      <c r="D37" s="59">
        <f t="shared" si="1"/>
        <v>0.3333333333333333</v>
      </c>
      <c r="E37" s="25" t="s">
        <v>449</v>
      </c>
      <c r="F37" s="25" t="s">
        <v>450</v>
      </c>
      <c r="G37" s="26">
        <v>3</v>
      </c>
      <c r="H37" s="26">
        <v>3</v>
      </c>
      <c r="I37" s="26">
        <v>1</v>
      </c>
      <c r="J37" s="26">
        <v>6</v>
      </c>
      <c r="K37" s="44"/>
    </row>
    <row r="38" spans="1:11" ht="38.25">
      <c r="A38" s="25" t="s">
        <v>944</v>
      </c>
      <c r="B38" s="26">
        <v>1</v>
      </c>
      <c r="C38" s="26" t="s">
        <v>373</v>
      </c>
      <c r="D38" s="59">
        <f t="shared" si="1"/>
        <v>0.3333333333333333</v>
      </c>
      <c r="E38" s="25" t="s">
        <v>449</v>
      </c>
      <c r="F38" s="25" t="s">
        <v>450</v>
      </c>
      <c r="G38" s="26">
        <v>3</v>
      </c>
      <c r="H38" s="26">
        <v>3</v>
      </c>
      <c r="I38" s="26">
        <v>1</v>
      </c>
      <c r="J38" s="26">
        <v>6</v>
      </c>
      <c r="K38" s="44"/>
    </row>
    <row r="39" spans="1:11" ht="38.25">
      <c r="A39" s="25" t="s">
        <v>300</v>
      </c>
      <c r="B39" s="26">
        <v>1</v>
      </c>
      <c r="C39" s="26" t="s">
        <v>558</v>
      </c>
      <c r="D39" s="59">
        <f>B39/2</f>
        <v>0.5</v>
      </c>
      <c r="E39" s="25" t="s">
        <v>449</v>
      </c>
      <c r="F39" s="25" t="s">
        <v>450</v>
      </c>
      <c r="G39" s="26">
        <v>2</v>
      </c>
      <c r="H39" s="26">
        <v>2</v>
      </c>
      <c r="I39" s="26">
        <v>1</v>
      </c>
      <c r="J39" s="26">
        <v>5</v>
      </c>
      <c r="K39" s="44"/>
    </row>
    <row r="40" spans="1:11" ht="38.25">
      <c r="A40" s="25" t="s">
        <v>300</v>
      </c>
      <c r="B40" s="26">
        <v>1</v>
      </c>
      <c r="C40" s="26" t="s">
        <v>1055</v>
      </c>
      <c r="D40" s="59">
        <f>B40/2</f>
        <v>0.5</v>
      </c>
      <c r="E40" s="25" t="s">
        <v>449</v>
      </c>
      <c r="F40" s="25" t="s">
        <v>450</v>
      </c>
      <c r="G40" s="26">
        <v>2</v>
      </c>
      <c r="H40" s="26">
        <v>2</v>
      </c>
      <c r="I40" s="26">
        <v>1</v>
      </c>
      <c r="J40" s="26">
        <v>5</v>
      </c>
      <c r="K40" s="44"/>
    </row>
    <row r="41" spans="1:11" ht="51">
      <c r="A41" s="25" t="s">
        <v>1149</v>
      </c>
      <c r="B41" s="26">
        <v>1</v>
      </c>
      <c r="C41" s="26" t="s">
        <v>330</v>
      </c>
      <c r="D41" s="59">
        <f>B41/2</f>
        <v>0.5</v>
      </c>
      <c r="E41" s="25" t="s">
        <v>449</v>
      </c>
      <c r="F41" s="25" t="s">
        <v>450</v>
      </c>
      <c r="G41" s="26">
        <v>2</v>
      </c>
      <c r="H41" s="26">
        <v>2</v>
      </c>
      <c r="I41" s="26">
        <v>1</v>
      </c>
      <c r="J41" s="26">
        <v>6</v>
      </c>
      <c r="K41" s="44"/>
    </row>
    <row r="42" spans="1:11" ht="51">
      <c r="A42" s="25" t="s">
        <v>1149</v>
      </c>
      <c r="B42" s="26">
        <v>1</v>
      </c>
      <c r="C42" s="26" t="s">
        <v>1055</v>
      </c>
      <c r="D42" s="59">
        <f>B42/2</f>
        <v>0.5</v>
      </c>
      <c r="E42" s="25" t="s">
        <v>449</v>
      </c>
      <c r="F42" s="25" t="s">
        <v>450</v>
      </c>
      <c r="G42" s="26">
        <v>2</v>
      </c>
      <c r="H42" s="26">
        <v>2</v>
      </c>
      <c r="I42" s="26">
        <v>1</v>
      </c>
      <c r="J42" s="26">
        <v>6</v>
      </c>
      <c r="K42" s="44"/>
    </row>
    <row r="43" spans="1:11" ht="51">
      <c r="A43" s="25" t="s">
        <v>651</v>
      </c>
      <c r="B43" s="26">
        <v>0.5</v>
      </c>
      <c r="C43" s="26" t="s">
        <v>346</v>
      </c>
      <c r="D43" s="59">
        <f t="shared" si="0"/>
        <v>0.5</v>
      </c>
      <c r="E43" s="25" t="s">
        <v>449</v>
      </c>
      <c r="F43" s="25" t="s">
        <v>450</v>
      </c>
      <c r="G43" s="26">
        <v>2</v>
      </c>
      <c r="H43" s="26">
        <v>1</v>
      </c>
      <c r="I43" s="26">
        <v>0.5</v>
      </c>
      <c r="J43" s="26">
        <v>6</v>
      </c>
      <c r="K43" s="44"/>
    </row>
    <row r="44" spans="1:11" ht="38.25">
      <c r="A44" s="25" t="s">
        <v>652</v>
      </c>
      <c r="B44" s="26">
        <v>1</v>
      </c>
      <c r="C44" s="26" t="s">
        <v>45</v>
      </c>
      <c r="D44" s="59">
        <f t="shared" si="0"/>
        <v>1</v>
      </c>
      <c r="E44" s="25" t="s">
        <v>449</v>
      </c>
      <c r="F44" s="25" t="s">
        <v>450</v>
      </c>
      <c r="G44" s="26">
        <v>1</v>
      </c>
      <c r="H44" s="26">
        <v>1</v>
      </c>
      <c r="I44" s="26">
        <v>1</v>
      </c>
      <c r="J44" s="26">
        <v>7</v>
      </c>
      <c r="K44" s="44"/>
    </row>
    <row r="45" spans="1:11" ht="38.25">
      <c r="A45" s="25" t="s">
        <v>1154</v>
      </c>
      <c r="B45" s="26">
        <v>1</v>
      </c>
      <c r="C45" s="26" t="s">
        <v>1124</v>
      </c>
      <c r="D45" s="59">
        <f>B45/2</f>
        <v>0.5</v>
      </c>
      <c r="E45" s="25" t="s">
        <v>449</v>
      </c>
      <c r="F45" s="25" t="s">
        <v>450</v>
      </c>
      <c r="G45" s="26">
        <v>2</v>
      </c>
      <c r="H45" s="26">
        <v>2</v>
      </c>
      <c r="I45" s="26">
        <v>1</v>
      </c>
      <c r="J45" s="26">
        <v>6</v>
      </c>
      <c r="K45" s="44"/>
    </row>
    <row r="46" spans="1:11" ht="38.25">
      <c r="A46" s="25" t="s">
        <v>1154</v>
      </c>
      <c r="B46" s="26">
        <v>1</v>
      </c>
      <c r="C46" s="26" t="s">
        <v>1062</v>
      </c>
      <c r="D46" s="59">
        <f>B46/2</f>
        <v>0.5</v>
      </c>
      <c r="E46" s="25" t="s">
        <v>449</v>
      </c>
      <c r="F46" s="25" t="s">
        <v>450</v>
      </c>
      <c r="G46" s="26">
        <v>2</v>
      </c>
      <c r="H46" s="26">
        <v>2</v>
      </c>
      <c r="I46" s="26">
        <v>1</v>
      </c>
      <c r="J46" s="26">
        <v>6</v>
      </c>
      <c r="K46" s="44"/>
    </row>
    <row r="47" spans="1:11" ht="51">
      <c r="A47" s="25" t="s">
        <v>970</v>
      </c>
      <c r="B47" s="26">
        <v>1</v>
      </c>
      <c r="C47" s="26" t="s">
        <v>1067</v>
      </c>
      <c r="D47" s="59">
        <f t="shared" si="0"/>
        <v>1</v>
      </c>
      <c r="E47" s="25" t="s">
        <v>449</v>
      </c>
      <c r="F47" s="25" t="s">
        <v>450</v>
      </c>
      <c r="G47" s="26">
        <v>1</v>
      </c>
      <c r="H47" s="26">
        <v>1</v>
      </c>
      <c r="I47" s="26">
        <v>1</v>
      </c>
      <c r="J47" s="26">
        <v>5</v>
      </c>
      <c r="K47" s="44"/>
    </row>
    <row r="48" spans="1:11" ht="38.25">
      <c r="A48" s="25" t="s">
        <v>1247</v>
      </c>
      <c r="B48" s="26">
        <v>0.67</v>
      </c>
      <c r="C48" s="26" t="s">
        <v>1067</v>
      </c>
      <c r="D48" s="60">
        <f>B48/2</f>
        <v>0.335</v>
      </c>
      <c r="E48" s="25" t="s">
        <v>449</v>
      </c>
      <c r="F48" s="25" t="s">
        <v>450</v>
      </c>
      <c r="G48" s="26">
        <v>3</v>
      </c>
      <c r="H48" s="26">
        <v>2</v>
      </c>
      <c r="I48" s="26">
        <v>0.67</v>
      </c>
      <c r="J48" s="26">
        <v>8</v>
      </c>
      <c r="K48" s="44"/>
    </row>
    <row r="49" spans="1:11" ht="38.25">
      <c r="A49" s="25" t="s">
        <v>1247</v>
      </c>
      <c r="B49" s="26">
        <v>0.67</v>
      </c>
      <c r="C49" s="26" t="s">
        <v>915</v>
      </c>
      <c r="D49" s="60">
        <f>B49/2</f>
        <v>0.335</v>
      </c>
      <c r="E49" s="25" t="s">
        <v>449</v>
      </c>
      <c r="F49" s="25" t="s">
        <v>450</v>
      </c>
      <c r="G49" s="26">
        <v>3</v>
      </c>
      <c r="H49" s="26">
        <v>2</v>
      </c>
      <c r="I49" s="26">
        <v>0.67</v>
      </c>
      <c r="J49" s="26">
        <v>8</v>
      </c>
      <c r="K49" s="44"/>
    </row>
    <row r="50" spans="1:11" ht="51">
      <c r="A50" s="25" t="s">
        <v>1157</v>
      </c>
      <c r="B50" s="26">
        <v>1</v>
      </c>
      <c r="C50" s="26" t="s">
        <v>922</v>
      </c>
      <c r="D50" s="59">
        <f>B50/2</f>
        <v>0.5</v>
      </c>
      <c r="E50" s="25" t="s">
        <v>449</v>
      </c>
      <c r="F50" s="25" t="s">
        <v>450</v>
      </c>
      <c r="G50" s="26">
        <v>2</v>
      </c>
      <c r="H50" s="26">
        <v>2</v>
      </c>
      <c r="I50" s="26">
        <v>1</v>
      </c>
      <c r="J50" s="26">
        <v>6</v>
      </c>
      <c r="K50" s="44"/>
    </row>
    <row r="51" spans="1:11" ht="51">
      <c r="A51" s="25" t="s">
        <v>1157</v>
      </c>
      <c r="B51" s="26">
        <v>1</v>
      </c>
      <c r="C51" s="26" t="s">
        <v>1063</v>
      </c>
      <c r="D51" s="59">
        <f>B51/2</f>
        <v>0.5</v>
      </c>
      <c r="E51" s="25" t="s">
        <v>449</v>
      </c>
      <c r="F51" s="25" t="s">
        <v>450</v>
      </c>
      <c r="G51" s="26">
        <v>2</v>
      </c>
      <c r="H51" s="26">
        <v>2</v>
      </c>
      <c r="I51" s="26">
        <v>1</v>
      </c>
      <c r="J51" s="26">
        <v>6</v>
      </c>
      <c r="K51" s="44"/>
    </row>
    <row r="52" spans="1:11" ht="38.25">
      <c r="A52" s="25" t="s">
        <v>653</v>
      </c>
      <c r="B52" s="26">
        <v>0.5</v>
      </c>
      <c r="C52" s="26" t="s">
        <v>922</v>
      </c>
      <c r="D52" s="59">
        <f t="shared" si="0"/>
        <v>0.5</v>
      </c>
      <c r="E52" s="25" t="s">
        <v>449</v>
      </c>
      <c r="F52" s="25" t="s">
        <v>450</v>
      </c>
      <c r="G52" s="26">
        <v>2</v>
      </c>
      <c r="H52" s="26">
        <v>1</v>
      </c>
      <c r="I52" s="26">
        <v>0.5</v>
      </c>
      <c r="J52" s="26">
        <v>4</v>
      </c>
      <c r="K52" s="44"/>
    </row>
    <row r="53" spans="1:11" ht="25.5">
      <c r="A53" s="25" t="s">
        <v>654</v>
      </c>
      <c r="B53" s="26">
        <v>2.5</v>
      </c>
      <c r="C53" s="26" t="s">
        <v>1037</v>
      </c>
      <c r="D53" s="59">
        <f t="shared" si="0"/>
        <v>2.5</v>
      </c>
      <c r="E53" s="25" t="s">
        <v>449</v>
      </c>
      <c r="F53" s="25" t="s">
        <v>450</v>
      </c>
      <c r="G53" s="26">
        <v>2</v>
      </c>
      <c r="H53" s="26">
        <v>1</v>
      </c>
      <c r="I53" s="26">
        <v>0.25</v>
      </c>
      <c r="J53" s="26">
        <v>20</v>
      </c>
      <c r="K53" s="44"/>
    </row>
    <row r="54" spans="1:11" ht="25.5">
      <c r="A54" s="25" t="s">
        <v>655</v>
      </c>
      <c r="B54" s="26">
        <v>10</v>
      </c>
      <c r="C54" s="26" t="s">
        <v>1055</v>
      </c>
      <c r="D54" s="59">
        <f t="shared" si="0"/>
        <v>10</v>
      </c>
      <c r="E54" s="25" t="s">
        <v>656</v>
      </c>
      <c r="F54" s="25" t="s">
        <v>450</v>
      </c>
      <c r="G54" s="26">
        <v>1</v>
      </c>
      <c r="H54" s="26">
        <v>1</v>
      </c>
      <c r="I54" s="26">
        <v>1</v>
      </c>
      <c r="J54" s="26">
        <v>10</v>
      </c>
      <c r="K54" s="44"/>
    </row>
    <row r="55" spans="1:11" ht="38.25">
      <c r="A55" s="25" t="s">
        <v>657</v>
      </c>
      <c r="B55" s="26">
        <v>10</v>
      </c>
      <c r="C55" s="26" t="s">
        <v>1125</v>
      </c>
      <c r="D55" s="59">
        <f>B55/2</f>
        <v>5</v>
      </c>
      <c r="E55" s="25" t="s">
        <v>656</v>
      </c>
      <c r="F55" s="25" t="s">
        <v>450</v>
      </c>
      <c r="G55" s="26">
        <v>2</v>
      </c>
      <c r="H55" s="26">
        <v>2</v>
      </c>
      <c r="I55" s="26">
        <v>1</v>
      </c>
      <c r="J55" s="26">
        <v>10</v>
      </c>
      <c r="K55" s="44"/>
    </row>
    <row r="56" spans="1:11" ht="38.25">
      <c r="A56" s="25" t="s">
        <v>657</v>
      </c>
      <c r="B56" s="26">
        <v>10</v>
      </c>
      <c r="C56" s="26" t="s">
        <v>1063</v>
      </c>
      <c r="D56" s="59">
        <f>B56/2</f>
        <v>5</v>
      </c>
      <c r="E56" s="25" t="s">
        <v>656</v>
      </c>
      <c r="F56" s="25" t="s">
        <v>450</v>
      </c>
      <c r="G56" s="26">
        <v>2</v>
      </c>
      <c r="H56" s="26">
        <v>2</v>
      </c>
      <c r="I56" s="26">
        <v>1</v>
      </c>
      <c r="J56" s="26">
        <v>10</v>
      </c>
      <c r="K56" s="44"/>
    </row>
    <row r="57" spans="1:11" ht="25.5">
      <c r="A57" s="25" t="s">
        <v>658</v>
      </c>
      <c r="B57" s="26">
        <v>1</v>
      </c>
      <c r="C57" s="26" t="s">
        <v>555</v>
      </c>
      <c r="D57" s="59">
        <f t="shared" si="0"/>
        <v>1</v>
      </c>
      <c r="E57" s="25" t="s">
        <v>449</v>
      </c>
      <c r="F57" s="25" t="s">
        <v>450</v>
      </c>
      <c r="G57" s="26">
        <v>1</v>
      </c>
      <c r="H57" s="26">
        <v>1</v>
      </c>
      <c r="I57" s="26">
        <v>1</v>
      </c>
      <c r="J57" s="26">
        <v>3</v>
      </c>
      <c r="K57" s="44"/>
    </row>
    <row r="58" spans="1:11" ht="38.25">
      <c r="A58" s="25" t="s">
        <v>1160</v>
      </c>
      <c r="B58" s="26">
        <v>1</v>
      </c>
      <c r="C58" s="26" t="s">
        <v>325</v>
      </c>
      <c r="D58" s="59">
        <f>B58/2</f>
        <v>0.5</v>
      </c>
      <c r="E58" s="25" t="s">
        <v>449</v>
      </c>
      <c r="F58" s="25" t="s">
        <v>450</v>
      </c>
      <c r="G58" s="26">
        <v>2</v>
      </c>
      <c r="H58" s="26">
        <v>2</v>
      </c>
      <c r="I58" s="26">
        <v>1</v>
      </c>
      <c r="J58" s="26">
        <v>6</v>
      </c>
      <c r="K58" s="44"/>
    </row>
    <row r="59" spans="1:11" ht="38.25">
      <c r="A59" s="25" t="s">
        <v>1160</v>
      </c>
      <c r="B59" s="26">
        <v>1</v>
      </c>
      <c r="C59" s="26" t="s">
        <v>1055</v>
      </c>
      <c r="D59" s="59">
        <f>B59/2</f>
        <v>0.5</v>
      </c>
      <c r="E59" s="25" t="s">
        <v>449</v>
      </c>
      <c r="F59" s="25" t="s">
        <v>450</v>
      </c>
      <c r="G59" s="26">
        <v>2</v>
      </c>
      <c r="H59" s="26">
        <v>2</v>
      </c>
      <c r="I59" s="26">
        <v>1</v>
      </c>
      <c r="J59" s="26">
        <v>6</v>
      </c>
      <c r="K59" s="44"/>
    </row>
    <row r="60" spans="1:11" ht="25.5">
      <c r="A60" s="25" t="s">
        <v>697</v>
      </c>
      <c r="B60" s="26">
        <v>1</v>
      </c>
      <c r="C60" s="26" t="s">
        <v>959</v>
      </c>
      <c r="D60" s="59">
        <f t="shared" si="0"/>
        <v>1</v>
      </c>
      <c r="E60" s="25" t="s">
        <v>449</v>
      </c>
      <c r="F60" s="25" t="s">
        <v>450</v>
      </c>
      <c r="G60" s="26">
        <v>1</v>
      </c>
      <c r="H60" s="26">
        <v>1</v>
      </c>
      <c r="I60" s="26">
        <v>1</v>
      </c>
      <c r="J60" s="26">
        <v>12</v>
      </c>
      <c r="K60" s="44"/>
    </row>
    <row r="61" spans="1:11" ht="38.25">
      <c r="A61" s="25" t="s">
        <v>698</v>
      </c>
      <c r="B61" s="26">
        <v>3.33</v>
      </c>
      <c r="C61" s="26" t="s">
        <v>1032</v>
      </c>
      <c r="D61" s="59">
        <f t="shared" si="0"/>
        <v>3.33</v>
      </c>
      <c r="E61" s="25" t="s">
        <v>656</v>
      </c>
      <c r="F61" s="25" t="s">
        <v>450</v>
      </c>
      <c r="G61" s="26">
        <v>3</v>
      </c>
      <c r="H61" s="26">
        <v>1</v>
      </c>
      <c r="I61" s="26">
        <v>0.33</v>
      </c>
      <c r="J61" s="26">
        <v>8</v>
      </c>
      <c r="K61" s="44"/>
    </row>
    <row r="62" spans="1:11" ht="25.5">
      <c r="A62" s="25" t="s">
        <v>699</v>
      </c>
      <c r="B62" s="26">
        <v>3.33</v>
      </c>
      <c r="C62" s="26" t="s">
        <v>1032</v>
      </c>
      <c r="D62" s="59">
        <f t="shared" si="0"/>
        <v>3.33</v>
      </c>
      <c r="E62" s="25" t="s">
        <v>656</v>
      </c>
      <c r="F62" s="25" t="s">
        <v>450</v>
      </c>
      <c r="G62" s="26">
        <v>3</v>
      </c>
      <c r="H62" s="26">
        <v>1</v>
      </c>
      <c r="I62" s="26">
        <v>0.33</v>
      </c>
      <c r="J62" s="26">
        <v>17</v>
      </c>
      <c r="K62" s="44"/>
    </row>
    <row r="63" spans="1:11" ht="38.25">
      <c r="A63" s="25" t="s">
        <v>1219</v>
      </c>
      <c r="B63" s="26">
        <v>2</v>
      </c>
      <c r="C63" s="26" t="s">
        <v>1032</v>
      </c>
      <c r="D63" s="59">
        <f t="shared" si="0"/>
        <v>2</v>
      </c>
      <c r="E63" s="25" t="s">
        <v>656</v>
      </c>
      <c r="F63" s="25" t="s">
        <v>450</v>
      </c>
      <c r="G63" s="26">
        <v>5</v>
      </c>
      <c r="H63" s="26">
        <v>1</v>
      </c>
      <c r="I63" s="26">
        <v>0.13</v>
      </c>
      <c r="J63" s="26">
        <v>16</v>
      </c>
      <c r="K63" s="44"/>
    </row>
    <row r="64" spans="1:11" ht="38.25">
      <c r="A64" s="25" t="s">
        <v>1161</v>
      </c>
      <c r="B64" s="26">
        <v>2.5</v>
      </c>
      <c r="C64" s="26" t="s">
        <v>1032</v>
      </c>
      <c r="D64" s="59">
        <f t="shared" si="0"/>
        <v>2.5</v>
      </c>
      <c r="E64" s="25" t="s">
        <v>656</v>
      </c>
      <c r="F64" s="25" t="s">
        <v>450</v>
      </c>
      <c r="G64" s="26">
        <v>4</v>
      </c>
      <c r="H64" s="26">
        <v>1</v>
      </c>
      <c r="I64" s="26">
        <v>0.17</v>
      </c>
      <c r="J64" s="26">
        <v>15</v>
      </c>
      <c r="K64" s="44"/>
    </row>
    <row r="65" spans="1:11" ht="38.25">
      <c r="A65" s="25" t="s">
        <v>1162</v>
      </c>
      <c r="B65" s="26">
        <v>10</v>
      </c>
      <c r="C65" s="26" t="s">
        <v>1055</v>
      </c>
      <c r="D65" s="59">
        <f t="shared" si="0"/>
        <v>10</v>
      </c>
      <c r="E65" s="25" t="s">
        <v>656</v>
      </c>
      <c r="F65" s="25" t="s">
        <v>450</v>
      </c>
      <c r="G65" s="26">
        <v>1</v>
      </c>
      <c r="H65" s="26">
        <v>1</v>
      </c>
      <c r="I65" s="26">
        <v>1</v>
      </c>
      <c r="J65" s="26">
        <v>5</v>
      </c>
      <c r="K65" s="44"/>
    </row>
    <row r="66" spans="1:11" ht="38.25">
      <c r="A66" s="25" t="s">
        <v>1163</v>
      </c>
      <c r="B66" s="26">
        <v>10</v>
      </c>
      <c r="C66" s="26" t="s">
        <v>1055</v>
      </c>
      <c r="D66" s="59">
        <f>B66/2</f>
        <v>5</v>
      </c>
      <c r="E66" s="25" t="s">
        <v>656</v>
      </c>
      <c r="F66" s="25" t="s">
        <v>450</v>
      </c>
      <c r="G66" s="26">
        <v>2</v>
      </c>
      <c r="H66" s="26">
        <v>2</v>
      </c>
      <c r="I66" s="26">
        <v>1</v>
      </c>
      <c r="J66" s="26">
        <v>6</v>
      </c>
      <c r="K66" s="44"/>
    </row>
    <row r="67" spans="1:11" ht="38.25">
      <c r="A67" s="25" t="s">
        <v>1163</v>
      </c>
      <c r="B67" s="26">
        <v>10</v>
      </c>
      <c r="C67" s="26" t="s">
        <v>570</v>
      </c>
      <c r="D67" s="59">
        <f>B67/2</f>
        <v>5</v>
      </c>
      <c r="E67" s="25" t="s">
        <v>656</v>
      </c>
      <c r="F67" s="25" t="s">
        <v>450</v>
      </c>
      <c r="G67" s="26">
        <v>2</v>
      </c>
      <c r="H67" s="26">
        <v>2</v>
      </c>
      <c r="I67" s="26">
        <v>1</v>
      </c>
      <c r="J67" s="26">
        <v>6</v>
      </c>
      <c r="K67" s="44"/>
    </row>
    <row r="68" spans="1:11" ht="38.25">
      <c r="A68" s="25" t="s">
        <v>1221</v>
      </c>
      <c r="B68" s="26">
        <v>2.5</v>
      </c>
      <c r="C68" s="26" t="s">
        <v>1032</v>
      </c>
      <c r="D68" s="59">
        <f t="shared" si="0"/>
        <v>2.5</v>
      </c>
      <c r="E68" s="25" t="s">
        <v>656</v>
      </c>
      <c r="F68" s="25" t="s">
        <v>450</v>
      </c>
      <c r="G68" s="26">
        <v>4</v>
      </c>
      <c r="H68" s="26">
        <v>1</v>
      </c>
      <c r="I68" s="26">
        <v>0.25</v>
      </c>
      <c r="J68" s="26">
        <v>7</v>
      </c>
      <c r="K68" s="44"/>
    </row>
    <row r="69" spans="1:11" ht="25.5">
      <c r="A69" s="25" t="s">
        <v>1222</v>
      </c>
      <c r="B69" s="26">
        <v>5</v>
      </c>
      <c r="C69" s="26" t="s">
        <v>1042</v>
      </c>
      <c r="D69" s="59">
        <f t="shared" si="0"/>
        <v>5</v>
      </c>
      <c r="E69" s="25" t="s">
        <v>656</v>
      </c>
      <c r="F69" s="25" t="s">
        <v>450</v>
      </c>
      <c r="G69" s="26">
        <v>2</v>
      </c>
      <c r="H69" s="26">
        <v>1</v>
      </c>
      <c r="I69" s="26">
        <v>0.5</v>
      </c>
      <c r="J69" s="26">
        <v>4</v>
      </c>
      <c r="K69" s="44"/>
    </row>
    <row r="70" spans="1:11" ht="38.25">
      <c r="A70" s="25" t="s">
        <v>1223</v>
      </c>
      <c r="B70" s="26">
        <v>6</v>
      </c>
      <c r="C70" s="26" t="s">
        <v>1042</v>
      </c>
      <c r="D70" s="59">
        <f t="shared" si="0"/>
        <v>6</v>
      </c>
      <c r="E70" s="25" t="s">
        <v>656</v>
      </c>
      <c r="F70" s="25" t="s">
        <v>450</v>
      </c>
      <c r="G70" s="26">
        <v>5</v>
      </c>
      <c r="H70" s="26">
        <v>1</v>
      </c>
      <c r="I70" s="26">
        <v>0.2</v>
      </c>
      <c r="J70" s="26">
        <v>27</v>
      </c>
      <c r="K70" s="44"/>
    </row>
    <row r="71" spans="1:11" ht="38.25">
      <c r="A71" s="25" t="s">
        <v>677</v>
      </c>
      <c r="B71" s="26">
        <v>5</v>
      </c>
      <c r="C71" s="26" t="s">
        <v>1065</v>
      </c>
      <c r="D71" s="59">
        <f t="shared" si="0"/>
        <v>5</v>
      </c>
      <c r="E71" s="25" t="s">
        <v>656</v>
      </c>
      <c r="F71" s="25" t="s">
        <v>450</v>
      </c>
      <c r="G71" s="26">
        <v>2</v>
      </c>
      <c r="H71" s="26">
        <v>1</v>
      </c>
      <c r="I71" s="26">
        <v>0.5</v>
      </c>
      <c r="J71" s="26">
        <v>10</v>
      </c>
      <c r="K71" s="44"/>
    </row>
    <row r="72" spans="1:11" ht="38.25">
      <c r="A72" s="25" t="s">
        <v>678</v>
      </c>
      <c r="B72" s="26">
        <v>2.92</v>
      </c>
      <c r="C72" s="26" t="s">
        <v>1069</v>
      </c>
      <c r="D72" s="59">
        <f t="shared" si="0"/>
        <v>2.92</v>
      </c>
      <c r="E72" s="25" t="s">
        <v>656</v>
      </c>
      <c r="F72" s="25" t="s">
        <v>450</v>
      </c>
      <c r="G72" s="26">
        <v>4</v>
      </c>
      <c r="H72" s="26">
        <v>1</v>
      </c>
      <c r="I72" s="26">
        <v>0.16</v>
      </c>
      <c r="J72" s="26">
        <v>19</v>
      </c>
      <c r="K72" s="44"/>
    </row>
    <row r="73" spans="1:11" ht="25.5">
      <c r="A73" s="25" t="s">
        <v>679</v>
      </c>
      <c r="B73" s="26">
        <v>0.5</v>
      </c>
      <c r="C73" s="26" t="s">
        <v>1069</v>
      </c>
      <c r="D73" s="59">
        <f t="shared" si="0"/>
        <v>0.5</v>
      </c>
      <c r="E73" s="25" t="s">
        <v>449</v>
      </c>
      <c r="F73" s="25" t="s">
        <v>450</v>
      </c>
      <c r="G73" s="26">
        <v>4</v>
      </c>
      <c r="H73" s="26">
        <v>2</v>
      </c>
      <c r="I73" s="26">
        <v>0.37</v>
      </c>
      <c r="J73" s="26">
        <v>34</v>
      </c>
      <c r="K73" s="44"/>
    </row>
    <row r="74" spans="1:11" ht="25.5">
      <c r="A74" s="25" t="s">
        <v>680</v>
      </c>
      <c r="B74" s="26">
        <v>6.67</v>
      </c>
      <c r="C74" s="26" t="s">
        <v>913</v>
      </c>
      <c r="D74" s="59">
        <f t="shared" si="0"/>
        <v>6.67</v>
      </c>
      <c r="E74" s="25" t="s">
        <v>656</v>
      </c>
      <c r="F74" s="25" t="s">
        <v>450</v>
      </c>
      <c r="G74" s="26">
        <v>3</v>
      </c>
      <c r="H74" s="26">
        <v>2</v>
      </c>
      <c r="I74" s="26">
        <v>0.66</v>
      </c>
      <c r="J74" s="26">
        <v>26</v>
      </c>
      <c r="K74" s="44"/>
    </row>
    <row r="75" spans="1:11" ht="38.25">
      <c r="A75" s="25" t="s">
        <v>1175</v>
      </c>
      <c r="B75" s="26">
        <v>10</v>
      </c>
      <c r="C75" s="26" t="s">
        <v>1028</v>
      </c>
      <c r="D75" s="59">
        <f>B75/2</f>
        <v>5</v>
      </c>
      <c r="E75" s="25" t="s">
        <v>656</v>
      </c>
      <c r="F75" s="25" t="s">
        <v>450</v>
      </c>
      <c r="G75" s="26">
        <v>2</v>
      </c>
      <c r="H75" s="26">
        <v>2</v>
      </c>
      <c r="I75" s="26">
        <v>1</v>
      </c>
      <c r="J75" s="26">
        <v>6</v>
      </c>
      <c r="K75" s="44"/>
    </row>
    <row r="76" spans="1:11" ht="38.25">
      <c r="A76" s="25" t="s">
        <v>1175</v>
      </c>
      <c r="B76" s="26">
        <v>10</v>
      </c>
      <c r="C76" s="26" t="s">
        <v>1058</v>
      </c>
      <c r="D76" s="59">
        <f>B76/2</f>
        <v>5</v>
      </c>
      <c r="E76" s="25" t="s">
        <v>656</v>
      </c>
      <c r="F76" s="25" t="s">
        <v>450</v>
      </c>
      <c r="G76" s="26">
        <v>2</v>
      </c>
      <c r="H76" s="26">
        <v>2</v>
      </c>
      <c r="I76" s="26">
        <v>1</v>
      </c>
      <c r="J76" s="26">
        <v>6</v>
      </c>
      <c r="K76" s="44"/>
    </row>
    <row r="77" spans="1:11" ht="25.5">
      <c r="A77" s="25" t="s">
        <v>708</v>
      </c>
      <c r="B77" s="26">
        <v>2.5</v>
      </c>
      <c r="C77" s="26" t="s">
        <v>1057</v>
      </c>
      <c r="D77" s="59">
        <f t="shared" si="0"/>
        <v>2.5</v>
      </c>
      <c r="E77" s="25" t="s">
        <v>656</v>
      </c>
      <c r="F77" s="25" t="s">
        <v>450</v>
      </c>
      <c r="G77" s="26">
        <v>4</v>
      </c>
      <c r="H77" s="26">
        <v>1</v>
      </c>
      <c r="I77" s="26">
        <v>0.25</v>
      </c>
      <c r="J77" s="26">
        <v>8</v>
      </c>
      <c r="K77" s="44"/>
    </row>
    <row r="78" spans="1:11" ht="25.5">
      <c r="A78" s="25" t="s">
        <v>709</v>
      </c>
      <c r="B78" s="26">
        <v>5</v>
      </c>
      <c r="C78" s="26" t="s">
        <v>1057</v>
      </c>
      <c r="D78" s="59">
        <f t="shared" si="0"/>
        <v>5</v>
      </c>
      <c r="E78" s="25" t="s">
        <v>656</v>
      </c>
      <c r="F78" s="25" t="s">
        <v>450</v>
      </c>
      <c r="G78" s="26">
        <v>2</v>
      </c>
      <c r="H78" s="26">
        <v>1</v>
      </c>
      <c r="I78" s="26">
        <v>0.5</v>
      </c>
      <c r="J78" s="26">
        <v>10</v>
      </c>
      <c r="K78" s="44"/>
    </row>
    <row r="79" spans="1:11" ht="25.5">
      <c r="A79" s="25" t="s">
        <v>1207</v>
      </c>
      <c r="B79" s="26">
        <v>10</v>
      </c>
      <c r="C79" s="26" t="s">
        <v>332</v>
      </c>
      <c r="D79" s="59">
        <f>B79/2</f>
        <v>5</v>
      </c>
      <c r="E79" s="25" t="s">
        <v>656</v>
      </c>
      <c r="F79" s="25" t="s">
        <v>450</v>
      </c>
      <c r="G79" s="26">
        <v>2</v>
      </c>
      <c r="H79" s="26">
        <v>2</v>
      </c>
      <c r="I79" s="26">
        <v>1</v>
      </c>
      <c r="J79" s="26">
        <v>20</v>
      </c>
      <c r="K79" s="44"/>
    </row>
    <row r="80" spans="1:11" ht="25.5">
      <c r="A80" s="25" t="s">
        <v>1207</v>
      </c>
      <c r="B80" s="26">
        <v>10</v>
      </c>
      <c r="C80" s="26" t="s">
        <v>911</v>
      </c>
      <c r="D80" s="59">
        <f>B80/2</f>
        <v>5</v>
      </c>
      <c r="E80" s="25" t="s">
        <v>656</v>
      </c>
      <c r="F80" s="25" t="s">
        <v>450</v>
      </c>
      <c r="G80" s="26">
        <v>2</v>
      </c>
      <c r="H80" s="26">
        <v>2</v>
      </c>
      <c r="I80" s="26">
        <v>1</v>
      </c>
      <c r="J80" s="26">
        <v>20</v>
      </c>
      <c r="K80" s="44"/>
    </row>
    <row r="81" spans="1:11" ht="25.5">
      <c r="A81" s="25" t="s">
        <v>1208</v>
      </c>
      <c r="B81" s="26">
        <v>6.67</v>
      </c>
      <c r="C81" s="26" t="s">
        <v>1037</v>
      </c>
      <c r="D81" s="59">
        <f t="shared" si="0"/>
        <v>6.67</v>
      </c>
      <c r="E81" s="25" t="s">
        <v>656</v>
      </c>
      <c r="F81" s="25" t="s">
        <v>450</v>
      </c>
      <c r="G81" s="26">
        <v>3</v>
      </c>
      <c r="H81" s="26">
        <v>1</v>
      </c>
      <c r="I81" s="26">
        <v>0.25</v>
      </c>
      <c r="J81" s="26">
        <v>26</v>
      </c>
      <c r="K81" s="44"/>
    </row>
    <row r="82" spans="1:11" ht="25.5">
      <c r="A82" s="25" t="s">
        <v>1209</v>
      </c>
      <c r="B82" s="26">
        <v>1</v>
      </c>
      <c r="C82" s="26" t="s">
        <v>912</v>
      </c>
      <c r="D82" s="59">
        <f t="shared" si="0"/>
        <v>1</v>
      </c>
      <c r="E82" s="25" t="s">
        <v>449</v>
      </c>
      <c r="F82" s="25" t="s">
        <v>450</v>
      </c>
      <c r="G82" s="26">
        <v>1</v>
      </c>
      <c r="H82" s="26">
        <v>1</v>
      </c>
      <c r="I82" s="26">
        <v>1</v>
      </c>
      <c r="J82" s="26">
        <v>5</v>
      </c>
      <c r="K82" s="44"/>
    </row>
    <row r="83" spans="1:11" ht="25.5">
      <c r="A83" s="25" t="s">
        <v>444</v>
      </c>
      <c r="B83" s="26">
        <v>1</v>
      </c>
      <c r="C83" s="26" t="s">
        <v>577</v>
      </c>
      <c r="D83" s="59">
        <f t="shared" si="0"/>
        <v>1</v>
      </c>
      <c r="E83" s="25" t="s">
        <v>449</v>
      </c>
      <c r="F83" s="25" t="s">
        <v>450</v>
      </c>
      <c r="G83" s="26">
        <v>1</v>
      </c>
      <c r="H83" s="26">
        <v>1</v>
      </c>
      <c r="I83" s="26">
        <v>1</v>
      </c>
      <c r="J83" s="26">
        <v>3</v>
      </c>
      <c r="K83" s="44"/>
    </row>
    <row r="84" spans="1:11" ht="25.5">
      <c r="A84" s="25" t="s">
        <v>445</v>
      </c>
      <c r="B84" s="26">
        <v>1</v>
      </c>
      <c r="C84" s="26" t="s">
        <v>577</v>
      </c>
      <c r="D84" s="59">
        <f aca="true" t="shared" si="2" ref="D84:D159">B84</f>
        <v>1</v>
      </c>
      <c r="E84" s="25" t="s">
        <v>449</v>
      </c>
      <c r="F84" s="25" t="s">
        <v>450</v>
      </c>
      <c r="G84" s="26">
        <v>1</v>
      </c>
      <c r="H84" s="26">
        <v>1</v>
      </c>
      <c r="I84" s="26">
        <v>1</v>
      </c>
      <c r="J84" s="26">
        <v>5</v>
      </c>
      <c r="K84" s="44"/>
    </row>
    <row r="85" spans="1:11" ht="38.25">
      <c r="A85" s="25" t="s">
        <v>1228</v>
      </c>
      <c r="B85" s="26">
        <v>5</v>
      </c>
      <c r="C85" s="26" t="s">
        <v>346</v>
      </c>
      <c r="D85" s="59">
        <f t="shared" si="2"/>
        <v>5</v>
      </c>
      <c r="E85" s="25" t="s">
        <v>449</v>
      </c>
      <c r="F85" s="25" t="s">
        <v>1166</v>
      </c>
      <c r="G85" s="26">
        <v>2</v>
      </c>
      <c r="H85" s="26">
        <v>1</v>
      </c>
      <c r="I85" s="26">
        <v>0.5</v>
      </c>
      <c r="J85" s="26">
        <v>7</v>
      </c>
      <c r="K85" s="44"/>
    </row>
    <row r="86" spans="1:11" ht="25.5">
      <c r="A86" s="25" t="s">
        <v>377</v>
      </c>
      <c r="B86" s="26">
        <v>1</v>
      </c>
      <c r="C86" s="26" t="s">
        <v>1033</v>
      </c>
      <c r="D86" s="59">
        <f t="shared" si="2"/>
        <v>1</v>
      </c>
      <c r="E86" s="25" t="s">
        <v>449</v>
      </c>
      <c r="F86" s="25" t="s">
        <v>450</v>
      </c>
      <c r="G86" s="26">
        <v>1</v>
      </c>
      <c r="H86" s="26">
        <v>2</v>
      </c>
      <c r="I86" s="26">
        <v>0.5</v>
      </c>
      <c r="J86" s="26">
        <v>13</v>
      </c>
      <c r="K86" s="44"/>
    </row>
    <row r="87" spans="1:11" ht="38.25">
      <c r="A87" s="25" t="s">
        <v>886</v>
      </c>
      <c r="B87" s="26">
        <v>0.5</v>
      </c>
      <c r="C87" s="26" t="s">
        <v>1032</v>
      </c>
      <c r="D87" s="60">
        <f>B87/3</f>
        <v>0.16666666666666666</v>
      </c>
      <c r="E87" s="25" t="s">
        <v>449</v>
      </c>
      <c r="F87" s="25" t="s">
        <v>450</v>
      </c>
      <c r="G87" s="26">
        <v>4</v>
      </c>
      <c r="H87" s="26">
        <v>2</v>
      </c>
      <c r="I87" s="26">
        <v>0.38</v>
      </c>
      <c r="J87" s="26">
        <v>5</v>
      </c>
      <c r="K87" s="44"/>
    </row>
    <row r="88" spans="1:11" ht="38.25">
      <c r="A88" s="25" t="s">
        <v>886</v>
      </c>
      <c r="B88" s="26">
        <v>0.5</v>
      </c>
      <c r="C88" s="26" t="s">
        <v>1066</v>
      </c>
      <c r="D88" s="60">
        <f>B88/3*2</f>
        <v>0.3333333333333333</v>
      </c>
      <c r="E88" s="25" t="s">
        <v>449</v>
      </c>
      <c r="F88" s="25" t="s">
        <v>450</v>
      </c>
      <c r="G88" s="26">
        <v>4</v>
      </c>
      <c r="H88" s="26">
        <v>2</v>
      </c>
      <c r="I88" s="26">
        <v>0.38</v>
      </c>
      <c r="J88" s="26">
        <v>5</v>
      </c>
      <c r="K88" s="44"/>
    </row>
    <row r="89" spans="1:11" ht="38.25">
      <c r="A89" s="25" t="s">
        <v>887</v>
      </c>
      <c r="B89" s="26">
        <v>0.5</v>
      </c>
      <c r="C89" s="26" t="s">
        <v>1032</v>
      </c>
      <c r="D89" s="60">
        <f>B89/3</f>
        <v>0.16666666666666666</v>
      </c>
      <c r="E89" s="25" t="s">
        <v>449</v>
      </c>
      <c r="F89" s="25" t="s">
        <v>450</v>
      </c>
      <c r="G89" s="26">
        <v>4</v>
      </c>
      <c r="H89" s="26">
        <v>2</v>
      </c>
      <c r="I89" s="26">
        <v>0.38</v>
      </c>
      <c r="J89" s="26">
        <v>16</v>
      </c>
      <c r="K89" s="44"/>
    </row>
    <row r="90" spans="1:11" ht="38.25">
      <c r="A90" s="25" t="s">
        <v>887</v>
      </c>
      <c r="B90" s="26">
        <v>0.5</v>
      </c>
      <c r="C90" s="26" t="s">
        <v>1066</v>
      </c>
      <c r="D90" s="60">
        <f>B90/3*2</f>
        <v>0.3333333333333333</v>
      </c>
      <c r="E90" s="25" t="s">
        <v>449</v>
      </c>
      <c r="F90" s="25" t="s">
        <v>450</v>
      </c>
      <c r="G90" s="26">
        <v>4</v>
      </c>
      <c r="H90" s="26">
        <v>2</v>
      </c>
      <c r="I90" s="26">
        <v>0.38</v>
      </c>
      <c r="J90" s="26">
        <v>16</v>
      </c>
      <c r="K90" s="44"/>
    </row>
    <row r="91" spans="1:11" ht="38.25">
      <c r="A91" s="25" t="s">
        <v>689</v>
      </c>
      <c r="B91" s="26">
        <v>0.25</v>
      </c>
      <c r="C91" s="26" t="s">
        <v>1032</v>
      </c>
      <c r="D91" s="59">
        <f t="shared" si="2"/>
        <v>0.25</v>
      </c>
      <c r="E91" s="25" t="s">
        <v>449</v>
      </c>
      <c r="F91" s="25" t="s">
        <v>450</v>
      </c>
      <c r="G91" s="26">
        <v>4</v>
      </c>
      <c r="H91" s="26">
        <v>1</v>
      </c>
      <c r="I91" s="26">
        <v>0.13</v>
      </c>
      <c r="J91" s="26">
        <v>5</v>
      </c>
      <c r="K91" s="44"/>
    </row>
    <row r="92" spans="1:11" ht="38.25">
      <c r="A92" s="25" t="s">
        <v>690</v>
      </c>
      <c r="B92" s="26">
        <v>0.25</v>
      </c>
      <c r="C92" s="26" t="s">
        <v>1032</v>
      </c>
      <c r="D92" s="59">
        <f t="shared" si="2"/>
        <v>0.25</v>
      </c>
      <c r="E92" s="25" t="s">
        <v>449</v>
      </c>
      <c r="F92" s="25" t="s">
        <v>450</v>
      </c>
      <c r="G92" s="26">
        <v>4</v>
      </c>
      <c r="H92" s="26">
        <v>1</v>
      </c>
      <c r="I92" s="26">
        <v>0.13</v>
      </c>
      <c r="J92" s="26">
        <v>10</v>
      </c>
      <c r="K92" s="44"/>
    </row>
    <row r="93" spans="1:11" ht="38.25">
      <c r="A93" s="25" t="s">
        <v>691</v>
      </c>
      <c r="B93" s="26">
        <v>0.33</v>
      </c>
      <c r="C93" s="26" t="s">
        <v>1032</v>
      </c>
      <c r="D93" s="59">
        <f t="shared" si="2"/>
        <v>0.33</v>
      </c>
      <c r="E93" s="25" t="s">
        <v>449</v>
      </c>
      <c r="F93" s="25" t="s">
        <v>450</v>
      </c>
      <c r="G93" s="26">
        <v>3</v>
      </c>
      <c r="H93" s="26">
        <v>1</v>
      </c>
      <c r="I93" s="26">
        <v>0.17</v>
      </c>
      <c r="J93" s="26">
        <v>4</v>
      </c>
      <c r="K93" s="44"/>
    </row>
    <row r="94" spans="1:11" ht="38.25">
      <c r="A94" s="25" t="s">
        <v>937</v>
      </c>
      <c r="B94" s="26">
        <v>0.5</v>
      </c>
      <c r="C94" s="26" t="s">
        <v>1032</v>
      </c>
      <c r="D94" s="59">
        <f t="shared" si="2"/>
        <v>0.5</v>
      </c>
      <c r="E94" s="25" t="s">
        <v>449</v>
      </c>
      <c r="F94" s="25" t="s">
        <v>450</v>
      </c>
      <c r="G94" s="26">
        <v>2</v>
      </c>
      <c r="H94" s="26">
        <v>1</v>
      </c>
      <c r="I94" s="26">
        <v>0.25</v>
      </c>
      <c r="J94" s="26">
        <v>12</v>
      </c>
      <c r="K94" s="44"/>
    </row>
    <row r="95" spans="1:11" ht="25.5">
      <c r="A95" s="25" t="s">
        <v>938</v>
      </c>
      <c r="B95" s="26">
        <v>1</v>
      </c>
      <c r="C95" s="26" t="s">
        <v>574</v>
      </c>
      <c r="D95" s="59">
        <f t="shared" si="2"/>
        <v>1</v>
      </c>
      <c r="E95" s="25" t="s">
        <v>449</v>
      </c>
      <c r="F95" s="25" t="s">
        <v>450</v>
      </c>
      <c r="G95" s="26">
        <v>1</v>
      </c>
      <c r="H95" s="26">
        <v>1</v>
      </c>
      <c r="I95" s="26">
        <v>0.5</v>
      </c>
      <c r="J95" s="26">
        <v>4</v>
      </c>
      <c r="K95" s="44"/>
    </row>
    <row r="96" spans="1:11" ht="25.5">
      <c r="A96" s="25" t="s">
        <v>939</v>
      </c>
      <c r="B96" s="26">
        <v>1</v>
      </c>
      <c r="C96" s="26" t="s">
        <v>561</v>
      </c>
      <c r="D96" s="59">
        <f>B96/2</f>
        <v>0.5</v>
      </c>
      <c r="E96" s="25" t="s">
        <v>449</v>
      </c>
      <c r="F96" s="25" t="s">
        <v>450</v>
      </c>
      <c r="G96" s="26">
        <v>2</v>
      </c>
      <c r="H96" s="26">
        <v>2</v>
      </c>
      <c r="I96" s="26">
        <v>1</v>
      </c>
      <c r="J96" s="26">
        <v>6</v>
      </c>
      <c r="K96" s="44"/>
    </row>
    <row r="97" spans="1:11" ht="25.5">
      <c r="A97" s="25" t="s">
        <v>939</v>
      </c>
      <c r="B97" s="26">
        <v>1</v>
      </c>
      <c r="C97" s="26" t="s">
        <v>1122</v>
      </c>
      <c r="D97" s="59">
        <f>B97/2</f>
        <v>0.5</v>
      </c>
      <c r="E97" s="25" t="s">
        <v>449</v>
      </c>
      <c r="F97" s="25" t="s">
        <v>450</v>
      </c>
      <c r="G97" s="26">
        <v>2</v>
      </c>
      <c r="H97" s="26">
        <v>2</v>
      </c>
      <c r="I97" s="26">
        <v>1</v>
      </c>
      <c r="J97" s="26">
        <v>6</v>
      </c>
      <c r="K97" s="44"/>
    </row>
    <row r="98" spans="1:11" ht="38.25">
      <c r="A98" s="25" t="s">
        <v>940</v>
      </c>
      <c r="B98" s="26">
        <v>0.5</v>
      </c>
      <c r="C98" s="26" t="s">
        <v>1065</v>
      </c>
      <c r="D98" s="59">
        <f t="shared" si="2"/>
        <v>0.5</v>
      </c>
      <c r="E98" s="25" t="s">
        <v>449</v>
      </c>
      <c r="F98" s="25" t="s">
        <v>450</v>
      </c>
      <c r="G98" s="26">
        <v>2</v>
      </c>
      <c r="H98" s="26">
        <v>1</v>
      </c>
      <c r="I98" s="26">
        <v>0.5</v>
      </c>
      <c r="J98" s="26">
        <v>8</v>
      </c>
      <c r="K98" s="44"/>
    </row>
    <row r="99" spans="1:11" ht="38.25">
      <c r="A99" s="25" t="s">
        <v>1077</v>
      </c>
      <c r="B99" s="26">
        <v>0.5</v>
      </c>
      <c r="C99" s="26" t="s">
        <v>1065</v>
      </c>
      <c r="D99" s="59">
        <f t="shared" si="2"/>
        <v>0.5</v>
      </c>
      <c r="E99" s="25" t="s">
        <v>449</v>
      </c>
      <c r="F99" s="25" t="s">
        <v>450</v>
      </c>
      <c r="G99" s="26">
        <v>2</v>
      </c>
      <c r="H99" s="26">
        <v>1</v>
      </c>
      <c r="I99" s="26">
        <v>0.5</v>
      </c>
      <c r="J99" s="26">
        <v>6</v>
      </c>
      <c r="K99" s="44"/>
    </row>
    <row r="100" spans="1:11" ht="25.5">
      <c r="A100" s="25" t="s">
        <v>1078</v>
      </c>
      <c r="B100" s="26">
        <v>0.5</v>
      </c>
      <c r="C100" s="26" t="s">
        <v>1065</v>
      </c>
      <c r="D100" s="59">
        <f t="shared" si="2"/>
        <v>0.5</v>
      </c>
      <c r="E100" s="25" t="s">
        <v>449</v>
      </c>
      <c r="F100" s="25" t="s">
        <v>450</v>
      </c>
      <c r="G100" s="26">
        <v>2</v>
      </c>
      <c r="H100" s="26">
        <v>1</v>
      </c>
      <c r="I100" s="26">
        <v>0.5</v>
      </c>
      <c r="J100" s="26">
        <v>5</v>
      </c>
      <c r="K100" s="44"/>
    </row>
    <row r="101" spans="1:11" ht="25.5">
      <c r="A101" s="25" t="s">
        <v>1237</v>
      </c>
      <c r="B101" s="26">
        <v>0.5</v>
      </c>
      <c r="C101" s="26" t="s">
        <v>1065</v>
      </c>
      <c r="D101" s="59">
        <f t="shared" si="2"/>
        <v>0.5</v>
      </c>
      <c r="E101" s="25" t="s">
        <v>449</v>
      </c>
      <c r="F101" s="25" t="s">
        <v>450</v>
      </c>
      <c r="G101" s="26">
        <v>2</v>
      </c>
      <c r="H101" s="26">
        <v>1</v>
      </c>
      <c r="I101" s="26">
        <v>0.5</v>
      </c>
      <c r="J101" s="26">
        <v>10</v>
      </c>
      <c r="K101" s="44"/>
    </row>
    <row r="102" spans="1:11" ht="38.25">
      <c r="A102" s="25" t="s">
        <v>298</v>
      </c>
      <c r="B102" s="26">
        <v>0.33</v>
      </c>
      <c r="C102" s="26" t="s">
        <v>1065</v>
      </c>
      <c r="D102" s="59">
        <f t="shared" si="2"/>
        <v>0.33</v>
      </c>
      <c r="E102" s="25" t="s">
        <v>449</v>
      </c>
      <c r="F102" s="25" t="s">
        <v>450</v>
      </c>
      <c r="G102" s="26">
        <v>3</v>
      </c>
      <c r="H102" s="26">
        <v>1</v>
      </c>
      <c r="I102" s="26">
        <v>0.33</v>
      </c>
      <c r="J102" s="26">
        <v>9</v>
      </c>
      <c r="K102" s="44"/>
    </row>
    <row r="103" spans="1:11" ht="38.25">
      <c r="A103" s="25" t="s">
        <v>299</v>
      </c>
      <c r="B103" s="26">
        <v>0.5</v>
      </c>
      <c r="C103" s="26" t="s">
        <v>1065</v>
      </c>
      <c r="D103" s="59">
        <f t="shared" si="2"/>
        <v>0.5</v>
      </c>
      <c r="E103" s="25" t="s">
        <v>449</v>
      </c>
      <c r="F103" s="25" t="s">
        <v>450</v>
      </c>
      <c r="G103" s="26">
        <v>2</v>
      </c>
      <c r="H103" s="26">
        <v>1</v>
      </c>
      <c r="I103" s="26">
        <v>0.5</v>
      </c>
      <c r="J103" s="26">
        <v>5</v>
      </c>
      <c r="K103" s="44"/>
    </row>
    <row r="104" spans="1:11" ht="38.25">
      <c r="A104" s="25" t="s">
        <v>863</v>
      </c>
      <c r="B104" s="26">
        <v>0.5</v>
      </c>
      <c r="C104" s="26" t="s">
        <v>1065</v>
      </c>
      <c r="D104" s="59">
        <f t="shared" si="2"/>
        <v>0.5</v>
      </c>
      <c r="E104" s="25" t="s">
        <v>449</v>
      </c>
      <c r="F104" s="25" t="s">
        <v>450</v>
      </c>
      <c r="G104" s="26">
        <v>2</v>
      </c>
      <c r="H104" s="26">
        <v>1</v>
      </c>
      <c r="I104" s="26">
        <v>0.5</v>
      </c>
      <c r="J104" s="26">
        <v>4</v>
      </c>
      <c r="K104" s="44"/>
    </row>
    <row r="105" spans="1:11" ht="38.25">
      <c r="A105" s="25" t="s">
        <v>864</v>
      </c>
      <c r="B105" s="26">
        <v>1</v>
      </c>
      <c r="C105" s="26" t="s">
        <v>1028</v>
      </c>
      <c r="D105" s="59">
        <f t="shared" si="2"/>
        <v>1</v>
      </c>
      <c r="E105" s="25" t="s">
        <v>449</v>
      </c>
      <c r="F105" s="25" t="s">
        <v>450</v>
      </c>
      <c r="G105" s="26">
        <v>1</v>
      </c>
      <c r="H105" s="26">
        <v>1</v>
      </c>
      <c r="I105" s="26">
        <v>1</v>
      </c>
      <c r="J105" s="26">
        <v>19</v>
      </c>
      <c r="K105" s="44"/>
    </row>
    <row r="106" spans="1:11" ht="25.5">
      <c r="A106" s="25" t="s">
        <v>865</v>
      </c>
      <c r="B106" s="26">
        <v>5</v>
      </c>
      <c r="C106" s="26" t="s">
        <v>1045</v>
      </c>
      <c r="D106" s="59">
        <f t="shared" si="2"/>
        <v>5</v>
      </c>
      <c r="E106" s="25" t="s">
        <v>449</v>
      </c>
      <c r="F106" s="25" t="s">
        <v>1166</v>
      </c>
      <c r="G106" s="26">
        <v>2</v>
      </c>
      <c r="H106" s="26">
        <v>1</v>
      </c>
      <c r="I106" s="26">
        <v>0.5</v>
      </c>
      <c r="J106" s="26">
        <v>23</v>
      </c>
      <c r="K106" s="44"/>
    </row>
    <row r="107" spans="1:11" ht="38.25">
      <c r="A107" s="25" t="s">
        <v>866</v>
      </c>
      <c r="B107" s="26">
        <v>5</v>
      </c>
      <c r="C107" s="26" t="s">
        <v>573</v>
      </c>
      <c r="D107" s="59">
        <f t="shared" si="2"/>
        <v>5</v>
      </c>
      <c r="E107" s="25" t="s">
        <v>449</v>
      </c>
      <c r="F107" s="25" t="s">
        <v>450</v>
      </c>
      <c r="G107" s="26">
        <v>1</v>
      </c>
      <c r="H107" s="26">
        <v>1</v>
      </c>
      <c r="I107" s="26">
        <v>1</v>
      </c>
      <c r="J107" s="26">
        <v>16</v>
      </c>
      <c r="K107" s="44"/>
    </row>
    <row r="108" spans="1:11" ht="25.5">
      <c r="A108" s="25" t="s">
        <v>867</v>
      </c>
      <c r="B108" s="26">
        <v>5</v>
      </c>
      <c r="C108" s="26" t="s">
        <v>573</v>
      </c>
      <c r="D108" s="59">
        <f t="shared" si="2"/>
        <v>5</v>
      </c>
      <c r="E108" s="25" t="s">
        <v>449</v>
      </c>
      <c r="F108" s="25" t="s">
        <v>450</v>
      </c>
      <c r="G108" s="26">
        <v>1</v>
      </c>
      <c r="H108" s="26">
        <v>1</v>
      </c>
      <c r="I108" s="26">
        <v>1</v>
      </c>
      <c r="J108" s="26">
        <v>8</v>
      </c>
      <c r="K108" s="44"/>
    </row>
    <row r="109" spans="1:11" ht="38.25">
      <c r="A109" s="25" t="s">
        <v>979</v>
      </c>
      <c r="B109" s="26">
        <v>0.33</v>
      </c>
      <c r="C109" s="26" t="s">
        <v>1066</v>
      </c>
      <c r="D109" s="59">
        <f t="shared" si="2"/>
        <v>0.33</v>
      </c>
      <c r="E109" s="25" t="s">
        <v>449</v>
      </c>
      <c r="F109" s="25" t="s">
        <v>450</v>
      </c>
      <c r="G109" s="26">
        <v>3</v>
      </c>
      <c r="H109" s="26">
        <v>1</v>
      </c>
      <c r="I109" s="26">
        <v>0.33</v>
      </c>
      <c r="J109" s="26">
        <v>8</v>
      </c>
      <c r="K109" s="44"/>
    </row>
    <row r="110" spans="1:11" ht="38.25">
      <c r="A110" s="25" t="s">
        <v>980</v>
      </c>
      <c r="B110" s="26">
        <v>1</v>
      </c>
      <c r="C110" s="26" t="s">
        <v>1066</v>
      </c>
      <c r="D110" s="59">
        <f>B110/3</f>
        <v>0.3333333333333333</v>
      </c>
      <c r="E110" s="25" t="s">
        <v>449</v>
      </c>
      <c r="F110" s="25" t="s">
        <v>450</v>
      </c>
      <c r="G110" s="26">
        <v>3</v>
      </c>
      <c r="H110" s="26">
        <v>3</v>
      </c>
      <c r="I110" s="26">
        <v>0.67</v>
      </c>
      <c r="J110" s="26">
        <v>5</v>
      </c>
      <c r="K110" s="44"/>
    </row>
    <row r="111" spans="1:11" ht="38.25">
      <c r="A111" s="25" t="s">
        <v>980</v>
      </c>
      <c r="B111" s="26">
        <v>1</v>
      </c>
      <c r="C111" s="26" t="s">
        <v>560</v>
      </c>
      <c r="D111" s="59">
        <f>B111/3</f>
        <v>0.3333333333333333</v>
      </c>
      <c r="E111" s="25" t="s">
        <v>449</v>
      </c>
      <c r="F111" s="25" t="s">
        <v>450</v>
      </c>
      <c r="G111" s="26">
        <v>3</v>
      </c>
      <c r="H111" s="26">
        <v>3</v>
      </c>
      <c r="I111" s="26">
        <v>0.67</v>
      </c>
      <c r="J111" s="26">
        <v>5</v>
      </c>
      <c r="K111" s="44"/>
    </row>
    <row r="112" spans="1:11" ht="38.25">
      <c r="A112" s="25" t="s">
        <v>980</v>
      </c>
      <c r="B112" s="26">
        <v>1</v>
      </c>
      <c r="C112" s="26" t="s">
        <v>343</v>
      </c>
      <c r="D112" s="59">
        <f>B112/3</f>
        <v>0.3333333333333333</v>
      </c>
      <c r="E112" s="25" t="s">
        <v>449</v>
      </c>
      <c r="F112" s="25" t="s">
        <v>450</v>
      </c>
      <c r="G112" s="26">
        <v>3</v>
      </c>
      <c r="H112" s="26">
        <v>3</v>
      </c>
      <c r="I112" s="26">
        <v>0.67</v>
      </c>
      <c r="J112" s="26">
        <v>5</v>
      </c>
      <c r="K112" s="44"/>
    </row>
    <row r="113" spans="1:11" ht="25.5">
      <c r="A113" s="25" t="s">
        <v>981</v>
      </c>
      <c r="B113" s="26">
        <v>1</v>
      </c>
      <c r="C113" s="26" t="s">
        <v>568</v>
      </c>
      <c r="D113" s="59">
        <f t="shared" si="2"/>
        <v>1</v>
      </c>
      <c r="E113" s="25" t="s">
        <v>449</v>
      </c>
      <c r="F113" s="25" t="s">
        <v>450</v>
      </c>
      <c r="G113" s="26">
        <v>1</v>
      </c>
      <c r="H113" s="26">
        <v>1</v>
      </c>
      <c r="I113" s="26">
        <v>1</v>
      </c>
      <c r="J113" s="26">
        <v>6</v>
      </c>
      <c r="K113" s="44"/>
    </row>
    <row r="114" spans="1:11" ht="25.5">
      <c r="A114" s="25" t="s">
        <v>862</v>
      </c>
      <c r="B114" s="26">
        <v>5</v>
      </c>
      <c r="C114" s="26" t="s">
        <v>1126</v>
      </c>
      <c r="D114" s="59">
        <f t="shared" si="2"/>
        <v>5</v>
      </c>
      <c r="E114" s="25" t="s">
        <v>449</v>
      </c>
      <c r="F114" s="25" t="s">
        <v>450</v>
      </c>
      <c r="G114" s="26">
        <v>1</v>
      </c>
      <c r="H114" s="26">
        <v>1</v>
      </c>
      <c r="I114" s="26">
        <v>0.5</v>
      </c>
      <c r="J114" s="26">
        <v>13</v>
      </c>
      <c r="K114" s="44"/>
    </row>
    <row r="115" spans="1:11" ht="25.5">
      <c r="A115" s="25" t="s">
        <v>1005</v>
      </c>
      <c r="B115" s="26">
        <v>1</v>
      </c>
      <c r="C115" s="26" t="s">
        <v>329</v>
      </c>
      <c r="D115" s="59">
        <f t="shared" si="2"/>
        <v>1</v>
      </c>
      <c r="E115" s="25" t="s">
        <v>449</v>
      </c>
      <c r="F115" s="25" t="s">
        <v>450</v>
      </c>
      <c r="G115" s="26">
        <v>1</v>
      </c>
      <c r="H115" s="26">
        <v>1</v>
      </c>
      <c r="I115" s="26">
        <v>0.5</v>
      </c>
      <c r="J115" s="26">
        <v>6</v>
      </c>
      <c r="K115" s="44"/>
    </row>
    <row r="116" spans="1:11" ht="38.25">
      <c r="A116" s="25" t="s">
        <v>1006</v>
      </c>
      <c r="B116" s="26">
        <v>0.67</v>
      </c>
      <c r="C116" s="26" t="s">
        <v>343</v>
      </c>
      <c r="D116" s="59">
        <f>B116/2</f>
        <v>0.335</v>
      </c>
      <c r="E116" s="25" t="s">
        <v>449</v>
      </c>
      <c r="F116" s="25" t="s">
        <v>450</v>
      </c>
      <c r="G116" s="26">
        <v>3</v>
      </c>
      <c r="H116" s="26">
        <v>2</v>
      </c>
      <c r="I116" s="26">
        <v>1</v>
      </c>
      <c r="J116" s="26">
        <v>5</v>
      </c>
      <c r="K116" s="44"/>
    </row>
    <row r="117" spans="1:11" ht="38.25">
      <c r="A117" s="25" t="s">
        <v>1006</v>
      </c>
      <c r="B117" s="26">
        <v>0.67</v>
      </c>
      <c r="C117" s="26" t="s">
        <v>560</v>
      </c>
      <c r="D117" s="59">
        <f>B117/2</f>
        <v>0.335</v>
      </c>
      <c r="E117" s="25" t="s">
        <v>449</v>
      </c>
      <c r="F117" s="25" t="s">
        <v>450</v>
      </c>
      <c r="G117" s="26">
        <v>3</v>
      </c>
      <c r="H117" s="26">
        <v>2</v>
      </c>
      <c r="I117" s="26">
        <v>1</v>
      </c>
      <c r="J117" s="26">
        <v>5</v>
      </c>
      <c r="K117" s="44"/>
    </row>
    <row r="118" spans="1:11" ht="38.25">
      <c r="A118" s="25" t="s">
        <v>823</v>
      </c>
      <c r="B118" s="26">
        <v>0.33</v>
      </c>
      <c r="C118" s="26" t="s">
        <v>1023</v>
      </c>
      <c r="D118" s="59">
        <f t="shared" si="2"/>
        <v>0.33</v>
      </c>
      <c r="E118" s="25" t="s">
        <v>449</v>
      </c>
      <c r="F118" s="25" t="s">
        <v>450</v>
      </c>
      <c r="G118" s="26">
        <v>3</v>
      </c>
      <c r="H118" s="26">
        <v>1</v>
      </c>
      <c r="I118" s="26">
        <v>0.33</v>
      </c>
      <c r="J118" s="26">
        <v>5</v>
      </c>
      <c r="K118" s="44"/>
    </row>
    <row r="119" spans="1:11" ht="38.25">
      <c r="A119" s="25" t="s">
        <v>1193</v>
      </c>
      <c r="B119" s="26">
        <v>2.5</v>
      </c>
      <c r="C119" s="26" t="s">
        <v>1025</v>
      </c>
      <c r="D119" s="59">
        <f t="shared" si="2"/>
        <v>2.5</v>
      </c>
      <c r="E119" s="25" t="s">
        <v>449</v>
      </c>
      <c r="F119" s="25" t="s">
        <v>450</v>
      </c>
      <c r="G119" s="26">
        <v>2</v>
      </c>
      <c r="H119" s="26">
        <v>1</v>
      </c>
      <c r="I119" s="26">
        <v>0.5</v>
      </c>
      <c r="J119" s="26">
        <v>21</v>
      </c>
      <c r="K119" s="44"/>
    </row>
    <row r="120" spans="1:11" ht="38.25">
      <c r="A120" s="25" t="s">
        <v>1194</v>
      </c>
      <c r="B120" s="26">
        <v>1</v>
      </c>
      <c r="C120" s="26" t="s">
        <v>1035</v>
      </c>
      <c r="D120" s="59">
        <f>B120/2</f>
        <v>0.5</v>
      </c>
      <c r="E120" s="25" t="s">
        <v>449</v>
      </c>
      <c r="F120" s="25" t="s">
        <v>450</v>
      </c>
      <c r="G120" s="26">
        <v>2</v>
      </c>
      <c r="H120" s="26">
        <v>2</v>
      </c>
      <c r="I120" s="26">
        <v>1</v>
      </c>
      <c r="J120" s="26">
        <v>16</v>
      </c>
      <c r="K120" s="44"/>
    </row>
    <row r="121" spans="1:11" ht="38.25">
      <c r="A121" s="25" t="s">
        <v>1194</v>
      </c>
      <c r="B121" s="26">
        <v>1</v>
      </c>
      <c r="C121" s="26" t="s">
        <v>912</v>
      </c>
      <c r="D121" s="59">
        <f>B121/2</f>
        <v>0.5</v>
      </c>
      <c r="E121" s="25" t="s">
        <v>449</v>
      </c>
      <c r="F121" s="25" t="s">
        <v>450</v>
      </c>
      <c r="G121" s="26">
        <v>2</v>
      </c>
      <c r="H121" s="26">
        <v>2</v>
      </c>
      <c r="I121" s="26">
        <v>1</v>
      </c>
      <c r="J121" s="26">
        <v>16</v>
      </c>
      <c r="K121" s="44"/>
    </row>
    <row r="122" spans="1:11" ht="38.25">
      <c r="A122" s="25" t="s">
        <v>1238</v>
      </c>
      <c r="B122" s="26">
        <v>2.5</v>
      </c>
      <c r="C122" s="26" t="s">
        <v>1043</v>
      </c>
      <c r="D122" s="59">
        <f t="shared" si="2"/>
        <v>2.5</v>
      </c>
      <c r="E122" s="25" t="s">
        <v>449</v>
      </c>
      <c r="F122" s="25" t="s">
        <v>450</v>
      </c>
      <c r="G122" s="26">
        <v>2</v>
      </c>
      <c r="H122" s="26">
        <v>1</v>
      </c>
      <c r="I122" s="26">
        <v>0.5</v>
      </c>
      <c r="J122" s="26">
        <v>3</v>
      </c>
      <c r="K122" s="44"/>
    </row>
    <row r="123" spans="1:11" ht="38.25">
      <c r="A123" s="25" t="s">
        <v>1239</v>
      </c>
      <c r="B123" s="26">
        <v>1</v>
      </c>
      <c r="C123" s="26" t="s">
        <v>1065</v>
      </c>
      <c r="D123" s="59">
        <f t="shared" si="2"/>
        <v>1</v>
      </c>
      <c r="E123" s="25" t="s">
        <v>449</v>
      </c>
      <c r="F123" s="25" t="s">
        <v>450</v>
      </c>
      <c r="G123" s="26">
        <v>5</v>
      </c>
      <c r="H123" s="26">
        <v>1</v>
      </c>
      <c r="I123" s="26">
        <v>0.2</v>
      </c>
      <c r="J123" s="26">
        <v>6</v>
      </c>
      <c r="K123" s="44"/>
    </row>
    <row r="124" spans="1:11" ht="51">
      <c r="A124" s="25" t="s">
        <v>1240</v>
      </c>
      <c r="B124" s="26">
        <v>0.5</v>
      </c>
      <c r="C124" s="26" t="s">
        <v>1024</v>
      </c>
      <c r="D124" s="59">
        <f t="shared" si="2"/>
        <v>0.5</v>
      </c>
      <c r="E124" s="25" t="s">
        <v>449</v>
      </c>
      <c r="F124" s="25" t="s">
        <v>450</v>
      </c>
      <c r="G124" s="26">
        <v>2</v>
      </c>
      <c r="H124" s="26">
        <v>1</v>
      </c>
      <c r="I124" s="26">
        <v>1</v>
      </c>
      <c r="J124" s="26">
        <v>27</v>
      </c>
      <c r="K124" s="44"/>
    </row>
    <row r="125" spans="1:11" ht="25.5">
      <c r="A125" s="25" t="s">
        <v>1241</v>
      </c>
      <c r="B125" s="26">
        <v>3.75</v>
      </c>
      <c r="C125" s="26" t="s">
        <v>965</v>
      </c>
      <c r="D125" s="59">
        <f t="shared" si="2"/>
        <v>3.75</v>
      </c>
      <c r="E125" s="25" t="s">
        <v>449</v>
      </c>
      <c r="F125" s="25" t="s">
        <v>450</v>
      </c>
      <c r="G125" s="26">
        <v>2</v>
      </c>
      <c r="H125" s="26">
        <v>1</v>
      </c>
      <c r="I125" s="26">
        <v>0.5</v>
      </c>
      <c r="J125" s="26">
        <v>30</v>
      </c>
      <c r="K125" s="44"/>
    </row>
    <row r="126" spans="1:11" ht="38.25">
      <c r="A126" s="25" t="s">
        <v>1242</v>
      </c>
      <c r="B126" s="26">
        <v>1</v>
      </c>
      <c r="C126" s="26" t="s">
        <v>1038</v>
      </c>
      <c r="D126" s="59">
        <f t="shared" si="2"/>
        <v>1</v>
      </c>
      <c r="E126" s="25" t="s">
        <v>449</v>
      </c>
      <c r="F126" s="25" t="s">
        <v>450</v>
      </c>
      <c r="G126" s="26">
        <v>1</v>
      </c>
      <c r="H126" s="26">
        <v>1</v>
      </c>
      <c r="I126" s="26">
        <v>0.5</v>
      </c>
      <c r="J126" s="26">
        <v>8</v>
      </c>
      <c r="K126" s="44"/>
    </row>
    <row r="127" spans="1:11" ht="51">
      <c r="A127" s="25" t="s">
        <v>1243</v>
      </c>
      <c r="B127" s="26">
        <v>0.33</v>
      </c>
      <c r="C127" s="26" t="s">
        <v>1032</v>
      </c>
      <c r="D127" s="59">
        <f t="shared" si="2"/>
        <v>0.33</v>
      </c>
      <c r="E127" s="25" t="s">
        <v>449</v>
      </c>
      <c r="F127" s="25" t="s">
        <v>450</v>
      </c>
      <c r="G127" s="26">
        <v>3</v>
      </c>
      <c r="H127" s="26">
        <v>1</v>
      </c>
      <c r="I127" s="26">
        <v>0.17</v>
      </c>
      <c r="J127" s="26">
        <v>4</v>
      </c>
      <c r="K127" s="44"/>
    </row>
    <row r="128" spans="1:11" ht="51">
      <c r="A128" s="25" t="s">
        <v>359</v>
      </c>
      <c r="B128" s="26">
        <v>1</v>
      </c>
      <c r="C128" s="26" t="s">
        <v>1068</v>
      </c>
      <c r="D128" s="59">
        <f>B128/2</f>
        <v>0.5</v>
      </c>
      <c r="E128" s="25" t="s">
        <v>449</v>
      </c>
      <c r="F128" s="25" t="s">
        <v>450</v>
      </c>
      <c r="G128" s="26">
        <v>2</v>
      </c>
      <c r="H128" s="26">
        <v>2</v>
      </c>
      <c r="I128" s="26">
        <v>1</v>
      </c>
      <c r="J128" s="26">
        <v>4</v>
      </c>
      <c r="K128" s="44"/>
    </row>
    <row r="129" spans="1:11" ht="51">
      <c r="A129" s="25" t="s">
        <v>359</v>
      </c>
      <c r="B129" s="26">
        <v>1</v>
      </c>
      <c r="C129" s="26" t="s">
        <v>341</v>
      </c>
      <c r="D129" s="59">
        <f>B129/2</f>
        <v>0.5</v>
      </c>
      <c r="E129" s="25" t="s">
        <v>449</v>
      </c>
      <c r="F129" s="25" t="s">
        <v>450</v>
      </c>
      <c r="G129" s="26">
        <v>2</v>
      </c>
      <c r="H129" s="26">
        <v>2</v>
      </c>
      <c r="I129" s="26">
        <v>1</v>
      </c>
      <c r="J129" s="26">
        <v>4</v>
      </c>
      <c r="K129" s="44"/>
    </row>
    <row r="130" spans="1:11" ht="38.25">
      <c r="A130" s="25" t="s">
        <v>360</v>
      </c>
      <c r="B130" s="26">
        <v>1</v>
      </c>
      <c r="C130" s="26" t="s">
        <v>1124</v>
      </c>
      <c r="D130" s="59">
        <f>B130/3</f>
        <v>0.3333333333333333</v>
      </c>
      <c r="E130" s="25" t="s">
        <v>449</v>
      </c>
      <c r="F130" s="25" t="s">
        <v>450</v>
      </c>
      <c r="G130" s="26">
        <v>3</v>
      </c>
      <c r="H130" s="26">
        <v>3</v>
      </c>
      <c r="I130" s="26">
        <v>1</v>
      </c>
      <c r="J130" s="26">
        <v>9</v>
      </c>
      <c r="K130" s="44"/>
    </row>
    <row r="131" spans="1:11" ht="38.25">
      <c r="A131" s="25" t="s">
        <v>360</v>
      </c>
      <c r="B131" s="26">
        <v>1</v>
      </c>
      <c r="C131" s="26" t="s">
        <v>1045</v>
      </c>
      <c r="D131" s="59">
        <f>B131/3</f>
        <v>0.3333333333333333</v>
      </c>
      <c r="E131" s="25" t="s">
        <v>449</v>
      </c>
      <c r="F131" s="25" t="s">
        <v>450</v>
      </c>
      <c r="G131" s="26">
        <v>3</v>
      </c>
      <c r="H131" s="26">
        <v>3</v>
      </c>
      <c r="I131" s="26">
        <v>1</v>
      </c>
      <c r="J131" s="26">
        <v>9</v>
      </c>
      <c r="K131" s="44"/>
    </row>
    <row r="132" spans="1:11" ht="38.25">
      <c r="A132" s="25" t="s">
        <v>360</v>
      </c>
      <c r="B132" s="26">
        <v>1</v>
      </c>
      <c r="C132" s="26" t="s">
        <v>1062</v>
      </c>
      <c r="D132" s="59">
        <f>B132/3</f>
        <v>0.3333333333333333</v>
      </c>
      <c r="E132" s="25" t="s">
        <v>449</v>
      </c>
      <c r="F132" s="25" t="s">
        <v>450</v>
      </c>
      <c r="G132" s="26">
        <v>3</v>
      </c>
      <c r="H132" s="26">
        <v>3</v>
      </c>
      <c r="I132" s="26">
        <v>1</v>
      </c>
      <c r="J132" s="26">
        <v>9</v>
      </c>
      <c r="K132" s="44"/>
    </row>
    <row r="133" spans="1:11" ht="51">
      <c r="A133" s="25" t="s">
        <v>985</v>
      </c>
      <c r="B133" s="26">
        <v>1</v>
      </c>
      <c r="C133" s="26" t="s">
        <v>1124</v>
      </c>
      <c r="D133" s="59">
        <f>B133/2</f>
        <v>0.5</v>
      </c>
      <c r="E133" s="25" t="s">
        <v>449</v>
      </c>
      <c r="F133" s="25" t="s">
        <v>450</v>
      </c>
      <c r="G133" s="26">
        <v>2</v>
      </c>
      <c r="H133" s="26">
        <v>2</v>
      </c>
      <c r="I133" s="26">
        <v>1</v>
      </c>
      <c r="J133" s="26">
        <v>5</v>
      </c>
      <c r="K133" s="44"/>
    </row>
    <row r="134" spans="1:11" ht="51">
      <c r="A134" s="25" t="s">
        <v>985</v>
      </c>
      <c r="B134" s="26">
        <v>1</v>
      </c>
      <c r="C134" s="26" t="s">
        <v>1045</v>
      </c>
      <c r="D134" s="59">
        <f>B134/2</f>
        <v>0.5</v>
      </c>
      <c r="E134" s="25" t="s">
        <v>449</v>
      </c>
      <c r="F134" s="25" t="s">
        <v>450</v>
      </c>
      <c r="G134" s="26">
        <v>2</v>
      </c>
      <c r="H134" s="26">
        <v>2</v>
      </c>
      <c r="I134" s="26">
        <v>1</v>
      </c>
      <c r="J134" s="26">
        <v>5</v>
      </c>
      <c r="K134" s="44"/>
    </row>
    <row r="135" spans="1:11" ht="51">
      <c r="A135" s="25" t="s">
        <v>1202</v>
      </c>
      <c r="B135" s="26">
        <v>1</v>
      </c>
      <c r="C135" s="26" t="s">
        <v>959</v>
      </c>
      <c r="D135" s="59">
        <f t="shared" si="2"/>
        <v>1</v>
      </c>
      <c r="E135" s="25" t="s">
        <v>449</v>
      </c>
      <c r="F135" s="25" t="s">
        <v>450</v>
      </c>
      <c r="G135" s="26">
        <v>1</v>
      </c>
      <c r="H135" s="26">
        <v>1</v>
      </c>
      <c r="I135" s="26">
        <v>1</v>
      </c>
      <c r="J135" s="26">
        <v>8</v>
      </c>
      <c r="K135" s="44"/>
    </row>
    <row r="136" spans="1:11" ht="51">
      <c r="A136" s="25" t="s">
        <v>1203</v>
      </c>
      <c r="B136" s="26">
        <v>1</v>
      </c>
      <c r="C136" s="26" t="s">
        <v>959</v>
      </c>
      <c r="D136" s="59">
        <f t="shared" si="2"/>
        <v>1</v>
      </c>
      <c r="E136" s="25" t="s">
        <v>449</v>
      </c>
      <c r="F136" s="25" t="s">
        <v>450</v>
      </c>
      <c r="G136" s="26">
        <v>1</v>
      </c>
      <c r="H136" s="26">
        <v>1</v>
      </c>
      <c r="I136" s="26">
        <v>1</v>
      </c>
      <c r="J136" s="26">
        <v>0</v>
      </c>
      <c r="K136" s="44"/>
    </row>
    <row r="137" spans="1:11" ht="51">
      <c r="A137" s="25" t="s">
        <v>1204</v>
      </c>
      <c r="B137" s="26">
        <v>1</v>
      </c>
      <c r="C137" s="26" t="s">
        <v>1030</v>
      </c>
      <c r="D137" s="59">
        <f>B137/2</f>
        <v>0.5</v>
      </c>
      <c r="E137" s="25" t="s">
        <v>449</v>
      </c>
      <c r="F137" s="25" t="s">
        <v>450</v>
      </c>
      <c r="G137" s="26">
        <v>2</v>
      </c>
      <c r="H137" s="26">
        <v>2</v>
      </c>
      <c r="I137" s="26">
        <v>1</v>
      </c>
      <c r="J137" s="26">
        <v>2</v>
      </c>
      <c r="K137" s="44"/>
    </row>
    <row r="138" spans="1:11" ht="51">
      <c r="A138" s="25" t="s">
        <v>1204</v>
      </c>
      <c r="B138" s="26">
        <v>1</v>
      </c>
      <c r="C138" s="26" t="s">
        <v>1040</v>
      </c>
      <c r="D138" s="59">
        <f>B138/2</f>
        <v>0.5</v>
      </c>
      <c r="E138" s="25" t="s">
        <v>449</v>
      </c>
      <c r="F138" s="25" t="s">
        <v>450</v>
      </c>
      <c r="G138" s="26">
        <v>2</v>
      </c>
      <c r="H138" s="26">
        <v>2</v>
      </c>
      <c r="I138" s="26">
        <v>1</v>
      </c>
      <c r="J138" s="26">
        <v>2</v>
      </c>
      <c r="K138" s="44"/>
    </row>
    <row r="139" spans="1:11" ht="51">
      <c r="A139" s="25" t="s">
        <v>1205</v>
      </c>
      <c r="B139" s="26">
        <v>5</v>
      </c>
      <c r="C139" s="26" t="s">
        <v>1127</v>
      </c>
      <c r="D139" s="59">
        <f t="shared" si="2"/>
        <v>5</v>
      </c>
      <c r="E139" s="25" t="s">
        <v>449</v>
      </c>
      <c r="F139" s="25" t="s">
        <v>1206</v>
      </c>
      <c r="G139" s="26">
        <v>1</v>
      </c>
      <c r="H139" s="26">
        <v>1</v>
      </c>
      <c r="I139" s="26">
        <v>0.5</v>
      </c>
      <c r="J139" s="26">
        <v>8</v>
      </c>
      <c r="K139" s="44"/>
    </row>
    <row r="140" spans="1:11" ht="51">
      <c r="A140" s="25" t="s">
        <v>1230</v>
      </c>
      <c r="B140" s="26">
        <v>0.5</v>
      </c>
      <c r="C140" s="26" t="s">
        <v>1056</v>
      </c>
      <c r="D140" s="59">
        <f t="shared" si="2"/>
        <v>0.5</v>
      </c>
      <c r="E140" s="25" t="s">
        <v>449</v>
      </c>
      <c r="F140" s="25" t="s">
        <v>450</v>
      </c>
      <c r="G140" s="26">
        <v>2</v>
      </c>
      <c r="H140" s="26">
        <v>1</v>
      </c>
      <c r="I140" s="26">
        <v>0.5</v>
      </c>
      <c r="J140" s="26">
        <v>4</v>
      </c>
      <c r="K140" s="44"/>
    </row>
    <row r="141" spans="1:11" ht="51">
      <c r="A141" s="25" t="s">
        <v>1231</v>
      </c>
      <c r="B141" s="26">
        <v>0.5</v>
      </c>
      <c r="C141" s="26" t="s">
        <v>1056</v>
      </c>
      <c r="D141" s="59">
        <f t="shared" si="2"/>
        <v>0.5</v>
      </c>
      <c r="E141" s="25" t="s">
        <v>449</v>
      </c>
      <c r="F141" s="25" t="s">
        <v>450</v>
      </c>
      <c r="G141" s="26">
        <v>2</v>
      </c>
      <c r="H141" s="26">
        <v>1</v>
      </c>
      <c r="I141" s="26">
        <v>0.5</v>
      </c>
      <c r="J141" s="26">
        <v>5</v>
      </c>
      <c r="K141" s="44"/>
    </row>
    <row r="142" spans="1:11" ht="38.25">
      <c r="A142" s="25" t="s">
        <v>746</v>
      </c>
      <c r="B142" s="26">
        <v>1</v>
      </c>
      <c r="C142" s="26" t="s">
        <v>1056</v>
      </c>
      <c r="D142" s="59">
        <f>B142/2</f>
        <v>0.5</v>
      </c>
      <c r="E142" s="25" t="s">
        <v>449</v>
      </c>
      <c r="F142" s="25" t="s">
        <v>450</v>
      </c>
      <c r="G142" s="26">
        <v>2</v>
      </c>
      <c r="H142" s="26">
        <v>2</v>
      </c>
      <c r="I142" s="26">
        <v>1</v>
      </c>
      <c r="J142" s="26">
        <v>3</v>
      </c>
      <c r="K142" s="44"/>
    </row>
    <row r="143" spans="1:11" ht="38.25">
      <c r="A143" s="25" t="s">
        <v>746</v>
      </c>
      <c r="B143" s="26">
        <v>1</v>
      </c>
      <c r="C143" s="26" t="s">
        <v>562</v>
      </c>
      <c r="D143" s="59">
        <f>B143/2</f>
        <v>0.5</v>
      </c>
      <c r="E143" s="25" t="s">
        <v>449</v>
      </c>
      <c r="F143" s="25" t="s">
        <v>450</v>
      </c>
      <c r="G143" s="26">
        <v>2</v>
      </c>
      <c r="H143" s="26">
        <v>2</v>
      </c>
      <c r="I143" s="26">
        <v>1</v>
      </c>
      <c r="J143" s="26">
        <v>3</v>
      </c>
      <c r="K143" s="44"/>
    </row>
    <row r="144" spans="1:11" ht="38.25">
      <c r="A144" s="25" t="s">
        <v>747</v>
      </c>
      <c r="B144" s="26">
        <v>0.5</v>
      </c>
      <c r="C144" s="26" t="s">
        <v>1123</v>
      </c>
      <c r="D144" s="59">
        <f t="shared" si="2"/>
        <v>0.5</v>
      </c>
      <c r="E144" s="25" t="s">
        <v>449</v>
      </c>
      <c r="F144" s="25" t="s">
        <v>450</v>
      </c>
      <c r="G144" s="26">
        <v>2</v>
      </c>
      <c r="H144" s="26">
        <v>1</v>
      </c>
      <c r="I144" s="26">
        <v>0.5</v>
      </c>
      <c r="J144" s="26">
        <v>5</v>
      </c>
      <c r="K144" s="44"/>
    </row>
    <row r="145" spans="1:11" ht="51">
      <c r="A145" s="25" t="s">
        <v>982</v>
      </c>
      <c r="B145" s="26">
        <v>0.5</v>
      </c>
      <c r="C145" s="26" t="s">
        <v>1045</v>
      </c>
      <c r="D145" s="59">
        <f t="shared" si="2"/>
        <v>0.5</v>
      </c>
      <c r="E145" s="25" t="s">
        <v>449</v>
      </c>
      <c r="F145" s="25" t="s">
        <v>450</v>
      </c>
      <c r="G145" s="26">
        <v>2</v>
      </c>
      <c r="H145" s="26">
        <v>1</v>
      </c>
      <c r="I145" s="26">
        <v>0.5</v>
      </c>
      <c r="J145" s="26">
        <v>8</v>
      </c>
      <c r="K145" s="44"/>
    </row>
    <row r="146" spans="1:11" ht="38.25">
      <c r="A146" s="25" t="s">
        <v>740</v>
      </c>
      <c r="B146" s="26">
        <v>0.33</v>
      </c>
      <c r="C146" s="26" t="s">
        <v>560</v>
      </c>
      <c r="D146" s="59">
        <f t="shared" si="2"/>
        <v>0.33</v>
      </c>
      <c r="E146" s="25" t="s">
        <v>449</v>
      </c>
      <c r="F146" s="25" t="s">
        <v>450</v>
      </c>
      <c r="G146" s="26">
        <v>3</v>
      </c>
      <c r="H146" s="26">
        <v>1</v>
      </c>
      <c r="I146" s="26">
        <v>0.17</v>
      </c>
      <c r="J146" s="26">
        <v>5</v>
      </c>
      <c r="K146" s="44"/>
    </row>
    <row r="147" spans="1:11" ht="38.25">
      <c r="A147" s="25" t="s">
        <v>1111</v>
      </c>
      <c r="B147" s="26">
        <v>0.33</v>
      </c>
      <c r="C147" s="26" t="s">
        <v>343</v>
      </c>
      <c r="D147" s="59">
        <f t="shared" si="2"/>
        <v>0.33</v>
      </c>
      <c r="E147" s="25" t="s">
        <v>449</v>
      </c>
      <c r="F147" s="25" t="s">
        <v>450</v>
      </c>
      <c r="G147" s="26">
        <v>3</v>
      </c>
      <c r="H147" s="26">
        <v>1</v>
      </c>
      <c r="I147" s="26">
        <v>0.33</v>
      </c>
      <c r="J147" s="26">
        <v>5</v>
      </c>
      <c r="K147" s="44"/>
    </row>
    <row r="148" spans="1:11" ht="38.25">
      <c r="A148" s="25" t="s">
        <v>1112</v>
      </c>
      <c r="B148" s="26">
        <v>6.67</v>
      </c>
      <c r="C148" s="26" t="s">
        <v>1025</v>
      </c>
      <c r="D148" s="59">
        <f t="shared" si="2"/>
        <v>6.67</v>
      </c>
      <c r="E148" s="25" t="s">
        <v>656</v>
      </c>
      <c r="F148" s="25" t="s">
        <v>450</v>
      </c>
      <c r="G148" s="26">
        <v>3</v>
      </c>
      <c r="H148" s="26">
        <v>1</v>
      </c>
      <c r="I148" s="26">
        <v>0.33</v>
      </c>
      <c r="J148" s="26">
        <v>11</v>
      </c>
      <c r="K148" s="44"/>
    </row>
    <row r="149" spans="1:11" ht="25.5">
      <c r="A149" s="25" t="s">
        <v>1113</v>
      </c>
      <c r="B149" s="26">
        <v>10</v>
      </c>
      <c r="C149" s="26" t="s">
        <v>563</v>
      </c>
      <c r="D149" s="59">
        <f t="shared" si="2"/>
        <v>10</v>
      </c>
      <c r="E149" s="25" t="s">
        <v>656</v>
      </c>
      <c r="F149" s="25" t="s">
        <v>450</v>
      </c>
      <c r="G149" s="26">
        <v>1</v>
      </c>
      <c r="H149" s="26">
        <v>1</v>
      </c>
      <c r="I149" s="26">
        <v>1</v>
      </c>
      <c r="J149" s="26">
        <v>32</v>
      </c>
      <c r="K149" s="44"/>
    </row>
    <row r="150" spans="1:11" ht="25.5">
      <c r="A150" s="25" t="s">
        <v>1114</v>
      </c>
      <c r="B150" s="26">
        <v>10</v>
      </c>
      <c r="C150" s="26" t="s">
        <v>965</v>
      </c>
      <c r="D150" s="59">
        <f t="shared" si="2"/>
        <v>10</v>
      </c>
      <c r="E150" s="25" t="s">
        <v>656</v>
      </c>
      <c r="F150" s="25" t="s">
        <v>450</v>
      </c>
      <c r="G150" s="26">
        <v>1</v>
      </c>
      <c r="H150" s="26">
        <v>1</v>
      </c>
      <c r="I150" s="26">
        <v>1</v>
      </c>
      <c r="J150" s="26">
        <v>29</v>
      </c>
      <c r="K150" s="44"/>
    </row>
    <row r="151" spans="1:11" ht="25.5">
      <c r="A151" s="25" t="s">
        <v>696</v>
      </c>
      <c r="B151" s="26">
        <v>5</v>
      </c>
      <c r="C151" s="26" t="s">
        <v>1128</v>
      </c>
      <c r="D151" s="59">
        <f t="shared" si="2"/>
        <v>5</v>
      </c>
      <c r="E151" s="25" t="s">
        <v>656</v>
      </c>
      <c r="F151" s="25" t="s">
        <v>450</v>
      </c>
      <c r="G151" s="26">
        <v>2</v>
      </c>
      <c r="H151" s="26">
        <v>1</v>
      </c>
      <c r="I151" s="26">
        <v>0.5</v>
      </c>
      <c r="J151" s="26">
        <v>9</v>
      </c>
      <c r="K151" s="44"/>
    </row>
    <row r="152" spans="1:11" ht="38.25">
      <c r="A152" s="25" t="s">
        <v>69</v>
      </c>
      <c r="B152" s="26">
        <v>7.5</v>
      </c>
      <c r="C152" s="26" t="s">
        <v>1120</v>
      </c>
      <c r="D152" s="59">
        <f t="shared" si="2"/>
        <v>7.5</v>
      </c>
      <c r="E152" s="25" t="s">
        <v>656</v>
      </c>
      <c r="F152" s="25" t="s">
        <v>450</v>
      </c>
      <c r="G152" s="26">
        <v>2</v>
      </c>
      <c r="H152" s="26">
        <v>1</v>
      </c>
      <c r="I152" s="26">
        <v>0.5</v>
      </c>
      <c r="J152" s="26">
        <v>10</v>
      </c>
      <c r="K152" s="44"/>
    </row>
    <row r="153" spans="1:11" ht="38.25">
      <c r="A153" s="25" t="s">
        <v>70</v>
      </c>
      <c r="B153" s="26">
        <v>6.67</v>
      </c>
      <c r="C153" s="26" t="s">
        <v>1120</v>
      </c>
      <c r="D153" s="59">
        <f t="shared" si="2"/>
        <v>6.67</v>
      </c>
      <c r="E153" s="25" t="s">
        <v>656</v>
      </c>
      <c r="F153" s="25" t="s">
        <v>450</v>
      </c>
      <c r="G153" s="26">
        <v>3</v>
      </c>
      <c r="H153" s="26">
        <v>1</v>
      </c>
      <c r="I153" s="26">
        <v>0.33</v>
      </c>
      <c r="J153" s="26">
        <v>22</v>
      </c>
      <c r="K153" s="44"/>
    </row>
    <row r="154" spans="1:11" ht="25.5">
      <c r="A154" s="25" t="s">
        <v>71</v>
      </c>
      <c r="B154" s="26">
        <v>5</v>
      </c>
      <c r="C154" s="26" t="s">
        <v>1025</v>
      </c>
      <c r="D154" s="59">
        <f t="shared" si="2"/>
        <v>5</v>
      </c>
      <c r="E154" s="25" t="s">
        <v>656</v>
      </c>
      <c r="F154" s="25" t="s">
        <v>450</v>
      </c>
      <c r="G154" s="26">
        <v>2</v>
      </c>
      <c r="H154" s="26">
        <v>1</v>
      </c>
      <c r="I154" s="26">
        <v>0.5</v>
      </c>
      <c r="J154" s="26">
        <v>24</v>
      </c>
      <c r="K154" s="44"/>
    </row>
    <row r="155" spans="1:11" ht="25.5">
      <c r="A155" s="25" t="s">
        <v>72</v>
      </c>
      <c r="B155" s="26">
        <v>6.67</v>
      </c>
      <c r="C155" s="26" t="s">
        <v>965</v>
      </c>
      <c r="D155" s="59">
        <f t="shared" si="2"/>
        <v>6.67</v>
      </c>
      <c r="E155" s="25" t="s">
        <v>656</v>
      </c>
      <c r="F155" s="25" t="s">
        <v>450</v>
      </c>
      <c r="G155" s="26">
        <v>3</v>
      </c>
      <c r="H155" s="26">
        <v>1</v>
      </c>
      <c r="I155" s="26">
        <v>0.33</v>
      </c>
      <c r="J155" s="26">
        <v>28</v>
      </c>
      <c r="K155" s="44"/>
    </row>
    <row r="156" spans="1:11" ht="25.5">
      <c r="A156" s="25" t="s">
        <v>73</v>
      </c>
      <c r="B156" s="26">
        <v>10</v>
      </c>
      <c r="C156" s="26" t="s">
        <v>329</v>
      </c>
      <c r="D156" s="59">
        <f t="shared" si="2"/>
        <v>10</v>
      </c>
      <c r="E156" s="25" t="s">
        <v>656</v>
      </c>
      <c r="F156" s="25" t="s">
        <v>450</v>
      </c>
      <c r="G156" s="26">
        <v>1</v>
      </c>
      <c r="H156" s="26">
        <v>1</v>
      </c>
      <c r="I156" s="26">
        <v>1</v>
      </c>
      <c r="J156" s="26">
        <v>12</v>
      </c>
      <c r="K156" s="44"/>
    </row>
    <row r="157" spans="1:11" ht="38.25">
      <c r="A157" s="25" t="s">
        <v>624</v>
      </c>
      <c r="B157" s="26">
        <v>10</v>
      </c>
      <c r="C157" s="26" t="s">
        <v>915</v>
      </c>
      <c r="D157" s="59">
        <f t="shared" si="2"/>
        <v>10</v>
      </c>
      <c r="E157" s="25" t="s">
        <v>656</v>
      </c>
      <c r="F157" s="25" t="s">
        <v>450</v>
      </c>
      <c r="G157" s="26">
        <v>1</v>
      </c>
      <c r="H157" s="26">
        <v>1</v>
      </c>
      <c r="I157" s="26">
        <v>1</v>
      </c>
      <c r="J157" s="26">
        <v>8</v>
      </c>
      <c r="K157" s="44"/>
    </row>
    <row r="158" spans="1:11" ht="25.5">
      <c r="A158" s="25" t="s">
        <v>1134</v>
      </c>
      <c r="B158" s="26">
        <v>2.5</v>
      </c>
      <c r="C158" s="26" t="s">
        <v>915</v>
      </c>
      <c r="D158" s="59">
        <f t="shared" si="2"/>
        <v>2.5</v>
      </c>
      <c r="E158" s="25" t="s">
        <v>656</v>
      </c>
      <c r="F158" s="25" t="s">
        <v>450</v>
      </c>
      <c r="G158" s="26">
        <v>4</v>
      </c>
      <c r="H158" s="26">
        <v>1</v>
      </c>
      <c r="I158" s="26">
        <v>0.25</v>
      </c>
      <c r="J158" s="26">
        <v>18</v>
      </c>
      <c r="K158" s="44"/>
    </row>
    <row r="159" spans="1:11" ht="25.5">
      <c r="A159" s="25" t="s">
        <v>1135</v>
      </c>
      <c r="B159" s="26">
        <v>10</v>
      </c>
      <c r="C159" s="26" t="s">
        <v>1023</v>
      </c>
      <c r="D159" s="59">
        <f t="shared" si="2"/>
        <v>10</v>
      </c>
      <c r="E159" s="25" t="s">
        <v>656</v>
      </c>
      <c r="F159" s="25" t="s">
        <v>450</v>
      </c>
      <c r="G159" s="26">
        <v>1</v>
      </c>
      <c r="H159" s="26">
        <v>1</v>
      </c>
      <c r="I159" s="26">
        <v>1</v>
      </c>
      <c r="J159" s="26">
        <v>12</v>
      </c>
      <c r="K159" s="44"/>
    </row>
    <row r="160" spans="1:11" ht="25.5">
      <c r="A160" s="25" t="s">
        <v>1136</v>
      </c>
      <c r="B160" s="26">
        <v>1</v>
      </c>
      <c r="C160" s="26" t="s">
        <v>334</v>
      </c>
      <c r="D160" s="59">
        <f>B160/2</f>
        <v>0.5</v>
      </c>
      <c r="E160" s="25" t="s">
        <v>449</v>
      </c>
      <c r="F160" s="25" t="s">
        <v>450</v>
      </c>
      <c r="G160" s="26">
        <v>2</v>
      </c>
      <c r="H160" s="26">
        <v>2</v>
      </c>
      <c r="I160" s="26">
        <v>1</v>
      </c>
      <c r="J160" s="26">
        <v>5</v>
      </c>
      <c r="K160" s="44"/>
    </row>
    <row r="161" spans="1:11" ht="25.5">
      <c r="A161" s="25" t="s">
        <v>1136</v>
      </c>
      <c r="B161" s="26">
        <v>1</v>
      </c>
      <c r="C161" s="26" t="s">
        <v>1045</v>
      </c>
      <c r="D161" s="59">
        <f>B161/2</f>
        <v>0.5</v>
      </c>
      <c r="E161" s="25" t="s">
        <v>449</v>
      </c>
      <c r="F161" s="25" t="s">
        <v>450</v>
      </c>
      <c r="G161" s="26">
        <v>2</v>
      </c>
      <c r="H161" s="26">
        <v>2</v>
      </c>
      <c r="I161" s="26">
        <v>1</v>
      </c>
      <c r="J161" s="26">
        <v>5</v>
      </c>
      <c r="K161" s="44"/>
    </row>
    <row r="162" spans="1:11" ht="38.25">
      <c r="A162" s="25" t="s">
        <v>927</v>
      </c>
      <c r="B162" s="26">
        <v>1</v>
      </c>
      <c r="C162" s="26" t="s">
        <v>1029</v>
      </c>
      <c r="D162" s="59">
        <f>B162/2</f>
        <v>0.5</v>
      </c>
      <c r="E162" s="25" t="s">
        <v>449</v>
      </c>
      <c r="F162" s="25" t="s">
        <v>450</v>
      </c>
      <c r="G162" s="26">
        <v>2</v>
      </c>
      <c r="H162" s="26">
        <v>2</v>
      </c>
      <c r="I162" s="26">
        <v>1</v>
      </c>
      <c r="J162" s="26">
        <v>6</v>
      </c>
      <c r="K162" s="44"/>
    </row>
    <row r="163" spans="1:11" ht="38.25">
      <c r="A163" s="25" t="s">
        <v>927</v>
      </c>
      <c r="B163" s="26">
        <v>1</v>
      </c>
      <c r="C163" s="26" t="s">
        <v>373</v>
      </c>
      <c r="D163" s="59">
        <f>B163/2</f>
        <v>0.5</v>
      </c>
      <c r="E163" s="25" t="s">
        <v>449</v>
      </c>
      <c r="F163" s="25" t="s">
        <v>450</v>
      </c>
      <c r="G163" s="26">
        <v>2</v>
      </c>
      <c r="H163" s="26">
        <v>2</v>
      </c>
      <c r="I163" s="26">
        <v>1</v>
      </c>
      <c r="J163" s="26">
        <v>6</v>
      </c>
      <c r="K163" s="44"/>
    </row>
    <row r="164" spans="1:11" ht="25.5">
      <c r="A164" s="25" t="s">
        <v>351</v>
      </c>
      <c r="B164" s="26">
        <v>10</v>
      </c>
      <c r="C164" s="26" t="s">
        <v>326</v>
      </c>
      <c r="D164" s="59">
        <f>B164</f>
        <v>10</v>
      </c>
      <c r="E164" s="25" t="s">
        <v>449</v>
      </c>
      <c r="F164" s="25" t="s">
        <v>1166</v>
      </c>
      <c r="G164" s="26">
        <v>1</v>
      </c>
      <c r="H164" s="26">
        <v>1</v>
      </c>
      <c r="I164" s="26">
        <v>1</v>
      </c>
      <c r="J164" s="26">
        <v>4</v>
      </c>
      <c r="K164" s="44"/>
    </row>
    <row r="165" spans="1:11" ht="38.25">
      <c r="A165" s="25" t="s">
        <v>352</v>
      </c>
      <c r="B165" s="26">
        <v>5</v>
      </c>
      <c r="C165" s="26" t="s">
        <v>559</v>
      </c>
      <c r="D165" s="59">
        <f>B165/4</f>
        <v>1.25</v>
      </c>
      <c r="E165" s="25" t="s">
        <v>449</v>
      </c>
      <c r="F165" s="25" t="s">
        <v>450</v>
      </c>
      <c r="G165" s="26">
        <v>4</v>
      </c>
      <c r="H165" s="26">
        <v>4</v>
      </c>
      <c r="I165" s="26">
        <v>1</v>
      </c>
      <c r="J165" s="26">
        <v>7</v>
      </c>
      <c r="K165" s="44"/>
    </row>
    <row r="166" spans="1:11" ht="38.25">
      <c r="A166" s="25" t="s">
        <v>352</v>
      </c>
      <c r="B166" s="26">
        <v>5</v>
      </c>
      <c r="C166" s="26" t="s">
        <v>1055</v>
      </c>
      <c r="D166" s="59">
        <f>B166/4</f>
        <v>1.25</v>
      </c>
      <c r="E166" s="25" t="s">
        <v>449</v>
      </c>
      <c r="F166" s="25" t="s">
        <v>450</v>
      </c>
      <c r="G166" s="26">
        <v>4</v>
      </c>
      <c r="H166" s="26">
        <v>4</v>
      </c>
      <c r="I166" s="26">
        <v>1</v>
      </c>
      <c r="J166" s="26">
        <v>7</v>
      </c>
      <c r="K166" s="44"/>
    </row>
    <row r="167" spans="1:11" ht="38.25">
      <c r="A167" s="25" t="s">
        <v>352</v>
      </c>
      <c r="B167" s="26">
        <v>5</v>
      </c>
      <c r="C167" s="26" t="s">
        <v>570</v>
      </c>
      <c r="D167" s="59">
        <f>B167/4</f>
        <v>1.25</v>
      </c>
      <c r="E167" s="25" t="s">
        <v>449</v>
      </c>
      <c r="F167" s="25" t="s">
        <v>450</v>
      </c>
      <c r="G167" s="26">
        <v>4</v>
      </c>
      <c r="H167" s="26">
        <v>4</v>
      </c>
      <c r="I167" s="26">
        <v>1</v>
      </c>
      <c r="J167" s="26">
        <v>7</v>
      </c>
      <c r="K167" s="44"/>
    </row>
    <row r="168" spans="1:11" ht="38.25">
      <c r="A168" s="25" t="s">
        <v>352</v>
      </c>
      <c r="B168" s="26">
        <v>5</v>
      </c>
      <c r="C168" s="26" t="s">
        <v>558</v>
      </c>
      <c r="D168" s="59">
        <f>B168/4</f>
        <v>1.25</v>
      </c>
      <c r="E168" s="25" t="s">
        <v>449</v>
      </c>
      <c r="F168" s="25" t="s">
        <v>450</v>
      </c>
      <c r="G168" s="26">
        <v>4</v>
      </c>
      <c r="H168" s="26">
        <v>4</v>
      </c>
      <c r="I168" s="26">
        <v>1</v>
      </c>
      <c r="J168" s="26">
        <v>7</v>
      </c>
      <c r="K168" s="44"/>
    </row>
    <row r="169" spans="1:11" ht="25.5">
      <c r="A169" s="25" t="s">
        <v>1199</v>
      </c>
      <c r="B169" s="26">
        <v>2.5</v>
      </c>
      <c r="C169" s="26" t="s">
        <v>1129</v>
      </c>
      <c r="D169" s="59">
        <f>B169/2</f>
        <v>1.25</v>
      </c>
      <c r="E169" s="25" t="s">
        <v>449</v>
      </c>
      <c r="F169" s="25" t="s">
        <v>450</v>
      </c>
      <c r="G169" s="26">
        <v>2</v>
      </c>
      <c r="H169" s="26">
        <v>1</v>
      </c>
      <c r="I169" s="26">
        <v>1</v>
      </c>
      <c r="J169" s="26">
        <v>6</v>
      </c>
      <c r="K169" s="44"/>
    </row>
    <row r="170" spans="1:11" ht="25.5">
      <c r="A170" s="25" t="s">
        <v>1199</v>
      </c>
      <c r="B170" s="26">
        <v>2.5</v>
      </c>
      <c r="C170" s="26" t="s">
        <v>1035</v>
      </c>
      <c r="D170" s="59">
        <f>B170/2</f>
        <v>1.25</v>
      </c>
      <c r="E170" s="25" t="s">
        <v>449</v>
      </c>
      <c r="F170" s="25" t="s">
        <v>450</v>
      </c>
      <c r="G170" s="26">
        <v>2</v>
      </c>
      <c r="H170" s="26">
        <v>1</v>
      </c>
      <c r="I170" s="26">
        <v>1</v>
      </c>
      <c r="J170" s="26">
        <v>6</v>
      </c>
      <c r="K170" s="44"/>
    </row>
    <row r="171" spans="1:11" ht="38.25">
      <c r="A171" s="25" t="s">
        <v>1200</v>
      </c>
      <c r="B171" s="26">
        <v>0.5</v>
      </c>
      <c r="C171" s="26" t="s">
        <v>1035</v>
      </c>
      <c r="D171" s="59">
        <f>B171</f>
        <v>0.5</v>
      </c>
      <c r="E171" s="25" t="s">
        <v>449</v>
      </c>
      <c r="F171" s="25" t="s">
        <v>450</v>
      </c>
      <c r="G171" s="26">
        <v>2</v>
      </c>
      <c r="H171" s="26">
        <v>1</v>
      </c>
      <c r="I171" s="26">
        <v>0.5</v>
      </c>
      <c r="J171" s="26">
        <v>6</v>
      </c>
      <c r="K171" s="44"/>
    </row>
    <row r="172" spans="1:11" ht="38.25">
      <c r="A172" s="25" t="s">
        <v>618</v>
      </c>
      <c r="B172" s="26">
        <v>1</v>
      </c>
      <c r="C172" s="26" t="s">
        <v>1130</v>
      </c>
      <c r="D172" s="59">
        <f>B172</f>
        <v>1</v>
      </c>
      <c r="E172" s="25" t="s">
        <v>449</v>
      </c>
      <c r="F172" s="25" t="s">
        <v>450</v>
      </c>
      <c r="G172" s="26">
        <v>1</v>
      </c>
      <c r="H172" s="26">
        <v>1</v>
      </c>
      <c r="I172" s="26">
        <v>1</v>
      </c>
      <c r="J172" s="26">
        <v>5</v>
      </c>
      <c r="K172" s="44"/>
    </row>
    <row r="173" spans="1:11" ht="25.5">
      <c r="A173" s="25" t="s">
        <v>1007</v>
      </c>
      <c r="B173" s="26">
        <v>1</v>
      </c>
      <c r="C173" s="26" t="s">
        <v>1071</v>
      </c>
      <c r="D173" s="59">
        <f>B173/2</f>
        <v>0.5</v>
      </c>
      <c r="E173" s="25" t="s">
        <v>449</v>
      </c>
      <c r="F173" s="25" t="s">
        <v>450</v>
      </c>
      <c r="G173" s="26">
        <v>2</v>
      </c>
      <c r="H173" s="26">
        <v>2</v>
      </c>
      <c r="I173" s="26">
        <v>1</v>
      </c>
      <c r="J173" s="26">
        <v>5</v>
      </c>
      <c r="K173" s="44"/>
    </row>
    <row r="174" spans="1:11" ht="25.5">
      <c r="A174" s="25" t="s">
        <v>1007</v>
      </c>
      <c r="B174" s="26">
        <v>1</v>
      </c>
      <c r="C174" s="26" t="s">
        <v>1081</v>
      </c>
      <c r="D174" s="59">
        <f>B174/2</f>
        <v>0.5</v>
      </c>
      <c r="E174" s="25" t="s">
        <v>449</v>
      </c>
      <c r="F174" s="25" t="s">
        <v>450</v>
      </c>
      <c r="G174" s="26">
        <v>2</v>
      </c>
      <c r="H174" s="26">
        <v>2</v>
      </c>
      <c r="I174" s="26">
        <v>1</v>
      </c>
      <c r="J174" s="26">
        <v>5</v>
      </c>
      <c r="K174" s="44"/>
    </row>
    <row r="175" spans="1:11" ht="25.5">
      <c r="A175" s="25" t="s">
        <v>1010</v>
      </c>
      <c r="B175" s="26">
        <v>10</v>
      </c>
      <c r="C175" s="26" t="s">
        <v>1071</v>
      </c>
      <c r="D175" s="59">
        <f>B175/2</f>
        <v>5</v>
      </c>
      <c r="E175" s="25" t="s">
        <v>449</v>
      </c>
      <c r="F175" s="25" t="s">
        <v>1166</v>
      </c>
      <c r="G175" s="26">
        <v>2</v>
      </c>
      <c r="H175" s="26">
        <v>1</v>
      </c>
      <c r="I175" s="26">
        <v>1</v>
      </c>
      <c r="J175" s="26">
        <v>4</v>
      </c>
      <c r="K175" s="44"/>
    </row>
    <row r="176" spans="1:12" ht="25.5">
      <c r="A176" s="25" t="s">
        <v>1010</v>
      </c>
      <c r="B176" s="26">
        <v>10</v>
      </c>
      <c r="C176" s="26" t="s">
        <v>337</v>
      </c>
      <c r="D176" s="59">
        <f>B176/2</f>
        <v>5</v>
      </c>
      <c r="E176" s="25" t="s">
        <v>449</v>
      </c>
      <c r="F176" s="25" t="s">
        <v>1166</v>
      </c>
      <c r="G176" s="26">
        <v>2</v>
      </c>
      <c r="H176" s="26">
        <v>1</v>
      </c>
      <c r="I176" s="26">
        <v>1</v>
      </c>
      <c r="J176" s="26">
        <v>4</v>
      </c>
      <c r="K176" s="44"/>
      <c r="L176">
        <v>5</v>
      </c>
    </row>
    <row r="177" spans="1:12" ht="25.5">
      <c r="A177" s="25" t="s">
        <v>598</v>
      </c>
      <c r="B177" s="26">
        <v>0.67</v>
      </c>
      <c r="C177" s="26" t="s">
        <v>1071</v>
      </c>
      <c r="D177" s="59">
        <f>B177/3</f>
        <v>0.22333333333333336</v>
      </c>
      <c r="E177" s="25" t="s">
        <v>449</v>
      </c>
      <c r="F177" s="25" t="s">
        <v>450</v>
      </c>
      <c r="G177" s="26">
        <v>3</v>
      </c>
      <c r="H177" s="26">
        <v>2</v>
      </c>
      <c r="I177" s="26">
        <v>1</v>
      </c>
      <c r="J177" s="26">
        <v>14</v>
      </c>
      <c r="K177" s="44"/>
      <c r="L177" s="59">
        <f>J177/2</f>
        <v>7</v>
      </c>
    </row>
    <row r="178" spans="1:11" ht="25.5">
      <c r="A178" s="25" t="s">
        <v>598</v>
      </c>
      <c r="B178" s="26">
        <v>0.67</v>
      </c>
      <c r="C178" s="26" t="s">
        <v>337</v>
      </c>
      <c r="D178" s="59">
        <f>B178/3</f>
        <v>0.22333333333333336</v>
      </c>
      <c r="E178" s="25" t="s">
        <v>449</v>
      </c>
      <c r="F178" s="25" t="s">
        <v>450</v>
      </c>
      <c r="G178" s="26">
        <v>3</v>
      </c>
      <c r="H178" s="26">
        <v>2</v>
      </c>
      <c r="I178" s="26">
        <v>1</v>
      </c>
      <c r="J178" s="26">
        <v>14</v>
      </c>
      <c r="K178" s="44"/>
    </row>
    <row r="179" spans="1:11" ht="25.5">
      <c r="A179" s="25" t="s">
        <v>598</v>
      </c>
      <c r="B179" s="26">
        <v>0.67</v>
      </c>
      <c r="C179" s="26" t="s">
        <v>571</v>
      </c>
      <c r="D179" s="59">
        <f>B179/3</f>
        <v>0.22333333333333336</v>
      </c>
      <c r="E179" s="25" t="s">
        <v>449</v>
      </c>
      <c r="F179" s="25" t="s">
        <v>450</v>
      </c>
      <c r="G179" s="26">
        <v>3</v>
      </c>
      <c r="H179" s="26">
        <v>2</v>
      </c>
      <c r="I179" s="26">
        <v>1</v>
      </c>
      <c r="J179" s="26">
        <v>14</v>
      </c>
      <c r="K179" s="44"/>
    </row>
    <row r="180" spans="1:11" ht="38.25">
      <c r="A180" s="25" t="s">
        <v>599</v>
      </c>
      <c r="B180" s="26">
        <v>5</v>
      </c>
      <c r="C180" s="26" t="s">
        <v>1071</v>
      </c>
      <c r="D180" s="59">
        <f>B180</f>
        <v>5</v>
      </c>
      <c r="E180" s="25" t="s">
        <v>449</v>
      </c>
      <c r="F180" s="25" t="s">
        <v>1166</v>
      </c>
      <c r="G180" s="26">
        <v>2</v>
      </c>
      <c r="H180" s="26">
        <v>1</v>
      </c>
      <c r="I180" s="26">
        <v>0.5</v>
      </c>
      <c r="J180" s="26">
        <v>12</v>
      </c>
      <c r="K180" s="44"/>
    </row>
    <row r="181" spans="1:11" ht="25.5">
      <c r="A181" s="25" t="s">
        <v>600</v>
      </c>
      <c r="B181" s="26">
        <v>10</v>
      </c>
      <c r="C181" s="26" t="s">
        <v>561</v>
      </c>
      <c r="D181" s="59">
        <f>B181/2</f>
        <v>5</v>
      </c>
      <c r="E181" s="25" t="s">
        <v>449</v>
      </c>
      <c r="F181" s="25" t="s">
        <v>1166</v>
      </c>
      <c r="G181" s="26">
        <v>2</v>
      </c>
      <c r="H181" s="26">
        <v>2</v>
      </c>
      <c r="I181" s="26">
        <v>1</v>
      </c>
      <c r="J181" s="26">
        <v>5</v>
      </c>
      <c r="K181" s="44"/>
    </row>
    <row r="182" spans="1:11" ht="25.5">
      <c r="A182" s="25" t="s">
        <v>600</v>
      </c>
      <c r="B182" s="26">
        <v>10</v>
      </c>
      <c r="C182" s="26" t="s">
        <v>1071</v>
      </c>
      <c r="D182" s="59">
        <f>B182/2</f>
        <v>5</v>
      </c>
      <c r="E182" s="25" t="s">
        <v>449</v>
      </c>
      <c r="F182" s="25" t="s">
        <v>1166</v>
      </c>
      <c r="G182" s="26">
        <v>2</v>
      </c>
      <c r="H182" s="26">
        <v>2</v>
      </c>
      <c r="I182" s="26">
        <v>1</v>
      </c>
      <c r="J182" s="26">
        <v>5</v>
      </c>
      <c r="K182" s="44"/>
    </row>
    <row r="183" spans="1:11" ht="25.5">
      <c r="A183" s="25" t="s">
        <v>601</v>
      </c>
      <c r="B183" s="26">
        <v>5</v>
      </c>
      <c r="C183" s="26" t="s">
        <v>1071</v>
      </c>
      <c r="D183" s="59">
        <f>B183</f>
        <v>5</v>
      </c>
      <c r="E183" s="25" t="s">
        <v>449</v>
      </c>
      <c r="F183" s="25" t="s">
        <v>1166</v>
      </c>
      <c r="G183" s="26">
        <v>2</v>
      </c>
      <c r="H183" s="26">
        <v>1</v>
      </c>
      <c r="I183" s="26">
        <v>0.5</v>
      </c>
      <c r="J183" s="26">
        <v>18</v>
      </c>
      <c r="K183" s="44"/>
    </row>
    <row r="184" spans="1:11" ht="38.25">
      <c r="A184" s="25" t="s">
        <v>1093</v>
      </c>
      <c r="B184" s="26">
        <v>1</v>
      </c>
      <c r="C184" s="26" t="s">
        <v>332</v>
      </c>
      <c r="D184" s="59">
        <f aca="true" t="shared" si="3" ref="D184:D191">B184/2</f>
        <v>0.5</v>
      </c>
      <c r="E184" s="25" t="s">
        <v>449</v>
      </c>
      <c r="F184" s="25" t="s">
        <v>450</v>
      </c>
      <c r="G184" s="26">
        <v>2</v>
      </c>
      <c r="H184" s="26">
        <v>2</v>
      </c>
      <c r="I184" s="26">
        <v>1</v>
      </c>
      <c r="J184" s="26">
        <v>22</v>
      </c>
      <c r="K184" s="44"/>
    </row>
    <row r="185" spans="1:11" ht="38.25">
      <c r="A185" s="25" t="s">
        <v>1093</v>
      </c>
      <c r="B185" s="26">
        <v>1</v>
      </c>
      <c r="C185" s="26" t="s">
        <v>911</v>
      </c>
      <c r="D185" s="59">
        <f t="shared" si="3"/>
        <v>0.5</v>
      </c>
      <c r="E185" s="25" t="s">
        <v>449</v>
      </c>
      <c r="F185" s="25" t="s">
        <v>450</v>
      </c>
      <c r="G185" s="26">
        <v>2</v>
      </c>
      <c r="H185" s="26">
        <v>2</v>
      </c>
      <c r="I185" s="26">
        <v>1</v>
      </c>
      <c r="J185" s="26">
        <v>22</v>
      </c>
      <c r="K185" s="44"/>
    </row>
    <row r="186" spans="1:11" ht="51">
      <c r="A186" s="25" t="s">
        <v>617</v>
      </c>
      <c r="B186" s="26">
        <v>1</v>
      </c>
      <c r="C186" s="26" t="s">
        <v>373</v>
      </c>
      <c r="D186" s="59">
        <f t="shared" si="3"/>
        <v>0.5</v>
      </c>
      <c r="E186" s="25" t="s">
        <v>449</v>
      </c>
      <c r="F186" s="25" t="s">
        <v>450</v>
      </c>
      <c r="G186" s="26">
        <v>2</v>
      </c>
      <c r="H186" s="26">
        <v>2</v>
      </c>
      <c r="I186" s="26">
        <v>1</v>
      </c>
      <c r="J186" s="26">
        <v>7</v>
      </c>
      <c r="K186" s="44"/>
    </row>
    <row r="187" spans="1:11" ht="51">
      <c r="A187" s="25" t="s">
        <v>617</v>
      </c>
      <c r="B187" s="26">
        <v>1</v>
      </c>
      <c r="C187" s="26" t="s">
        <v>569</v>
      </c>
      <c r="D187" s="59">
        <f t="shared" si="3"/>
        <v>0.5</v>
      </c>
      <c r="E187" s="25" t="s">
        <v>449</v>
      </c>
      <c r="F187" s="25" t="s">
        <v>450</v>
      </c>
      <c r="G187" s="26">
        <v>2</v>
      </c>
      <c r="H187" s="26">
        <v>2</v>
      </c>
      <c r="I187" s="26">
        <v>1</v>
      </c>
      <c r="J187" s="26">
        <v>7</v>
      </c>
      <c r="K187" s="44"/>
    </row>
    <row r="188" spans="1:11" ht="51">
      <c r="A188" s="25" t="s">
        <v>1105</v>
      </c>
      <c r="B188" s="26">
        <v>1</v>
      </c>
      <c r="C188" s="26" t="s">
        <v>334</v>
      </c>
      <c r="D188" s="59">
        <f t="shared" si="3"/>
        <v>0.5</v>
      </c>
      <c r="E188" s="25" t="s">
        <v>449</v>
      </c>
      <c r="F188" s="25" t="s">
        <v>450</v>
      </c>
      <c r="G188" s="26">
        <v>2</v>
      </c>
      <c r="H188" s="26">
        <v>2</v>
      </c>
      <c r="I188" s="26">
        <v>1</v>
      </c>
      <c r="J188" s="26">
        <v>5</v>
      </c>
      <c r="K188" s="44"/>
    </row>
    <row r="189" spans="1:11" ht="51">
      <c r="A189" s="25" t="s">
        <v>1105</v>
      </c>
      <c r="B189" s="26">
        <v>1</v>
      </c>
      <c r="C189" s="26" t="s">
        <v>1045</v>
      </c>
      <c r="D189" s="59">
        <f t="shared" si="3"/>
        <v>0.5</v>
      </c>
      <c r="E189" s="25" t="s">
        <v>449</v>
      </c>
      <c r="F189" s="25" t="s">
        <v>450</v>
      </c>
      <c r="G189" s="26">
        <v>2</v>
      </c>
      <c r="H189" s="26">
        <v>2</v>
      </c>
      <c r="I189" s="26">
        <v>1</v>
      </c>
      <c r="J189" s="26">
        <v>5</v>
      </c>
      <c r="K189" s="44"/>
    </row>
    <row r="190" spans="1:11" ht="51">
      <c r="A190" s="25" t="s">
        <v>1106</v>
      </c>
      <c r="B190" s="26">
        <v>1</v>
      </c>
      <c r="C190" s="26" t="s">
        <v>1029</v>
      </c>
      <c r="D190" s="59">
        <f t="shared" si="3"/>
        <v>0.5</v>
      </c>
      <c r="E190" s="25" t="s">
        <v>449</v>
      </c>
      <c r="F190" s="25" t="s">
        <v>450</v>
      </c>
      <c r="G190" s="26">
        <v>2</v>
      </c>
      <c r="H190" s="26">
        <v>2</v>
      </c>
      <c r="I190" s="26">
        <v>1</v>
      </c>
      <c r="J190" s="26">
        <v>4</v>
      </c>
      <c r="K190" s="44"/>
    </row>
    <row r="191" spans="1:11" ht="51">
      <c r="A191" s="25" t="s">
        <v>1106</v>
      </c>
      <c r="B191" s="26">
        <v>1</v>
      </c>
      <c r="C191" s="26" t="s">
        <v>373</v>
      </c>
      <c r="D191" s="59">
        <f t="shared" si="3"/>
        <v>0.5</v>
      </c>
      <c r="E191" s="25" t="s">
        <v>449</v>
      </c>
      <c r="F191" s="25" t="s">
        <v>450</v>
      </c>
      <c r="G191" s="26">
        <v>2</v>
      </c>
      <c r="H191" s="26">
        <v>2</v>
      </c>
      <c r="I191" s="26">
        <v>1</v>
      </c>
      <c r="J191" s="26">
        <v>4</v>
      </c>
      <c r="K191" s="44"/>
    </row>
    <row r="192" spans="1:11" ht="51">
      <c r="A192" s="25" t="s">
        <v>1107</v>
      </c>
      <c r="B192" s="26">
        <v>1</v>
      </c>
      <c r="C192" s="26" t="s">
        <v>328</v>
      </c>
      <c r="D192" s="59">
        <f>B192/3</f>
        <v>0.3333333333333333</v>
      </c>
      <c r="E192" s="25" t="s">
        <v>449</v>
      </c>
      <c r="F192" s="25" t="s">
        <v>450</v>
      </c>
      <c r="G192" s="26">
        <v>3</v>
      </c>
      <c r="H192" s="26">
        <v>3</v>
      </c>
      <c r="I192" s="26">
        <v>1</v>
      </c>
      <c r="J192" s="26">
        <v>6</v>
      </c>
      <c r="K192" s="44"/>
    </row>
    <row r="193" spans="1:11" ht="51">
      <c r="A193" s="25" t="s">
        <v>1107</v>
      </c>
      <c r="B193" s="26">
        <v>1</v>
      </c>
      <c r="C193" s="26" t="s">
        <v>327</v>
      </c>
      <c r="D193" s="59">
        <f>B193/3</f>
        <v>0.3333333333333333</v>
      </c>
      <c r="E193" s="25" t="s">
        <v>449</v>
      </c>
      <c r="F193" s="25" t="s">
        <v>450</v>
      </c>
      <c r="G193" s="26">
        <v>3</v>
      </c>
      <c r="H193" s="26">
        <v>3</v>
      </c>
      <c r="I193" s="26">
        <v>1</v>
      </c>
      <c r="J193" s="26">
        <v>6</v>
      </c>
      <c r="K193" s="44"/>
    </row>
    <row r="194" spans="1:11" ht="51">
      <c r="A194" s="25" t="s">
        <v>1107</v>
      </c>
      <c r="B194" s="26">
        <v>1</v>
      </c>
      <c r="C194" s="26" t="s">
        <v>373</v>
      </c>
      <c r="D194" s="59">
        <f>B194/3</f>
        <v>0.3333333333333333</v>
      </c>
      <c r="E194" s="25" t="s">
        <v>449</v>
      </c>
      <c r="F194" s="25" t="s">
        <v>450</v>
      </c>
      <c r="G194" s="26">
        <v>3</v>
      </c>
      <c r="H194" s="26">
        <v>3</v>
      </c>
      <c r="I194" s="26">
        <v>1</v>
      </c>
      <c r="J194" s="26">
        <v>6</v>
      </c>
      <c r="K194" s="44"/>
    </row>
    <row r="195" spans="1:11" ht="51">
      <c r="A195" s="25" t="s">
        <v>615</v>
      </c>
      <c r="B195" s="26">
        <v>1</v>
      </c>
      <c r="C195" s="26" t="s">
        <v>1035</v>
      </c>
      <c r="D195" s="59">
        <f>B195/2</f>
        <v>0.5</v>
      </c>
      <c r="E195" s="25" t="s">
        <v>449</v>
      </c>
      <c r="F195" s="25" t="s">
        <v>450</v>
      </c>
      <c r="G195" s="26">
        <v>2</v>
      </c>
      <c r="H195" s="26">
        <v>2</v>
      </c>
      <c r="I195" s="26">
        <v>1</v>
      </c>
      <c r="J195" s="26">
        <v>7</v>
      </c>
      <c r="K195" s="44"/>
    </row>
    <row r="196" spans="1:11" ht="51">
      <c r="A196" s="25" t="s">
        <v>615</v>
      </c>
      <c r="B196" s="26">
        <v>1</v>
      </c>
      <c r="C196" s="26" t="s">
        <v>1130</v>
      </c>
      <c r="D196" s="59">
        <f>B196/2</f>
        <v>0.5</v>
      </c>
      <c r="E196" s="25" t="s">
        <v>449</v>
      </c>
      <c r="F196" s="25" t="s">
        <v>450</v>
      </c>
      <c r="G196" s="26">
        <v>2</v>
      </c>
      <c r="H196" s="26">
        <v>2</v>
      </c>
      <c r="I196" s="26">
        <v>1</v>
      </c>
      <c r="J196" s="26">
        <v>7</v>
      </c>
      <c r="K196" s="44"/>
    </row>
    <row r="197" spans="1:11" ht="38.25">
      <c r="A197" s="25" t="s">
        <v>616</v>
      </c>
      <c r="B197" s="26">
        <v>1</v>
      </c>
      <c r="C197" s="26" t="s">
        <v>1071</v>
      </c>
      <c r="D197" s="59">
        <f>B197/2</f>
        <v>0.5</v>
      </c>
      <c r="E197" s="25" t="s">
        <v>449</v>
      </c>
      <c r="F197" s="25" t="s">
        <v>450</v>
      </c>
      <c r="G197" s="26">
        <v>2</v>
      </c>
      <c r="H197" s="26">
        <v>2</v>
      </c>
      <c r="I197" s="26">
        <v>1</v>
      </c>
      <c r="J197" s="26">
        <v>4</v>
      </c>
      <c r="K197" s="44"/>
    </row>
    <row r="198" spans="1:11" ht="38.25">
      <c r="A198" s="25" t="s">
        <v>616</v>
      </c>
      <c r="B198" s="26">
        <v>1</v>
      </c>
      <c r="C198" s="26" t="s">
        <v>356</v>
      </c>
      <c r="D198" s="59">
        <f>B198/2</f>
        <v>0.5</v>
      </c>
      <c r="E198" s="25" t="s">
        <v>449</v>
      </c>
      <c r="F198" s="25" t="s">
        <v>450</v>
      </c>
      <c r="G198" s="26">
        <v>2</v>
      </c>
      <c r="H198" s="26">
        <v>2</v>
      </c>
      <c r="I198" s="26">
        <v>1</v>
      </c>
      <c r="J198" s="26">
        <v>4</v>
      </c>
      <c r="K198" s="44"/>
    </row>
    <row r="199" spans="1:11" ht="51">
      <c r="A199" s="25" t="s">
        <v>321</v>
      </c>
      <c r="B199" s="26">
        <v>0.67</v>
      </c>
      <c r="C199" s="26" t="s">
        <v>571</v>
      </c>
      <c r="D199" s="59">
        <f>B199/3</f>
        <v>0.22333333333333336</v>
      </c>
      <c r="E199" s="25" t="s">
        <v>449</v>
      </c>
      <c r="F199" s="25" t="s">
        <v>450</v>
      </c>
      <c r="G199" s="26">
        <v>3</v>
      </c>
      <c r="H199" s="26">
        <v>2</v>
      </c>
      <c r="I199" s="26">
        <v>1</v>
      </c>
      <c r="J199" s="26">
        <v>5</v>
      </c>
      <c r="K199" s="44"/>
    </row>
    <row r="200" spans="1:11" ht="51">
      <c r="A200" s="25" t="s">
        <v>321</v>
      </c>
      <c r="B200" s="26">
        <v>0.67</v>
      </c>
      <c r="C200" s="26" t="s">
        <v>1071</v>
      </c>
      <c r="D200" s="59">
        <f>B200/3</f>
        <v>0.22333333333333336</v>
      </c>
      <c r="E200" s="25" t="s">
        <v>449</v>
      </c>
      <c r="F200" s="25" t="s">
        <v>450</v>
      </c>
      <c r="G200" s="26">
        <v>3</v>
      </c>
      <c r="H200" s="26">
        <v>2</v>
      </c>
      <c r="I200" s="26">
        <v>1</v>
      </c>
      <c r="J200" s="26">
        <v>5</v>
      </c>
      <c r="K200" s="44"/>
    </row>
    <row r="201" spans="1:11" ht="51">
      <c r="A201" s="25" t="s">
        <v>321</v>
      </c>
      <c r="B201" s="26">
        <v>0.67</v>
      </c>
      <c r="C201" s="26" t="s">
        <v>337</v>
      </c>
      <c r="D201" s="59">
        <f>B201/3</f>
        <v>0.22333333333333336</v>
      </c>
      <c r="E201" s="25" t="s">
        <v>449</v>
      </c>
      <c r="F201" s="25" t="s">
        <v>450</v>
      </c>
      <c r="G201" s="26">
        <v>3</v>
      </c>
      <c r="H201" s="26">
        <v>2</v>
      </c>
      <c r="I201" s="26">
        <v>1</v>
      </c>
      <c r="J201" s="26">
        <v>5</v>
      </c>
      <c r="K201" s="44"/>
    </row>
    <row r="202" spans="1:11" ht="38.25">
      <c r="A202" s="25" t="s">
        <v>322</v>
      </c>
      <c r="B202" s="26">
        <v>1</v>
      </c>
      <c r="C202" s="26" t="s">
        <v>1071</v>
      </c>
      <c r="D202" s="59">
        <f>B202/2</f>
        <v>0.5</v>
      </c>
      <c r="E202" s="25" t="s">
        <v>449</v>
      </c>
      <c r="F202" s="25" t="s">
        <v>450</v>
      </c>
      <c r="G202" s="26">
        <v>2</v>
      </c>
      <c r="H202" s="26">
        <v>2</v>
      </c>
      <c r="I202" s="26">
        <v>1</v>
      </c>
      <c r="J202" s="26">
        <v>5</v>
      </c>
      <c r="K202" s="44"/>
    </row>
    <row r="203" spans="1:11" ht="38.25">
      <c r="A203" s="25" t="s">
        <v>322</v>
      </c>
      <c r="B203" s="26">
        <v>1</v>
      </c>
      <c r="C203" s="26" t="s">
        <v>568</v>
      </c>
      <c r="D203" s="59">
        <f>B203/2</f>
        <v>0.5</v>
      </c>
      <c r="E203" s="25" t="s">
        <v>449</v>
      </c>
      <c r="F203" s="25" t="s">
        <v>450</v>
      </c>
      <c r="G203" s="26">
        <v>2</v>
      </c>
      <c r="H203" s="26">
        <v>2</v>
      </c>
      <c r="I203" s="26">
        <v>1</v>
      </c>
      <c r="J203" s="26">
        <v>5</v>
      </c>
      <c r="K203" s="44"/>
    </row>
    <row r="204" spans="1:11" ht="51">
      <c r="A204" s="25" t="s">
        <v>323</v>
      </c>
      <c r="B204" s="26">
        <v>1</v>
      </c>
      <c r="C204" s="26" t="s">
        <v>1055</v>
      </c>
      <c r="D204" s="59">
        <f>B204/2</f>
        <v>0.5</v>
      </c>
      <c r="E204" s="25" t="s">
        <v>449</v>
      </c>
      <c r="F204" s="25" t="s">
        <v>450</v>
      </c>
      <c r="G204" s="26">
        <v>2</v>
      </c>
      <c r="H204" s="26">
        <v>2</v>
      </c>
      <c r="I204" s="26">
        <v>1</v>
      </c>
      <c r="J204" s="26">
        <v>10</v>
      </c>
      <c r="K204" s="44"/>
    </row>
    <row r="205" spans="1:11" ht="51">
      <c r="A205" s="25" t="s">
        <v>323</v>
      </c>
      <c r="B205" s="26">
        <v>1</v>
      </c>
      <c r="C205" s="26" t="s">
        <v>330</v>
      </c>
      <c r="D205" s="59">
        <f>B205/2</f>
        <v>0.5</v>
      </c>
      <c r="E205" s="25" t="s">
        <v>449</v>
      </c>
      <c r="F205" s="25" t="s">
        <v>450</v>
      </c>
      <c r="G205" s="26">
        <v>2</v>
      </c>
      <c r="H205" s="26">
        <v>2</v>
      </c>
      <c r="I205" s="26">
        <v>1</v>
      </c>
      <c r="J205" s="26">
        <v>10</v>
      </c>
      <c r="K205" s="44"/>
    </row>
    <row r="206" spans="1:11" ht="38.25">
      <c r="A206" s="25" t="s">
        <v>324</v>
      </c>
      <c r="B206" s="26">
        <v>1</v>
      </c>
      <c r="C206" s="26" t="s">
        <v>1033</v>
      </c>
      <c r="D206" s="59">
        <f>B206</f>
        <v>1</v>
      </c>
      <c r="E206" s="25" t="s">
        <v>449</v>
      </c>
      <c r="F206" s="25" t="s">
        <v>450</v>
      </c>
      <c r="G206" s="26">
        <v>1</v>
      </c>
      <c r="H206" s="26">
        <v>1</v>
      </c>
      <c r="I206" s="26">
        <v>1</v>
      </c>
      <c r="J206" s="26">
        <v>5</v>
      </c>
      <c r="K206" s="44"/>
    </row>
    <row r="207" spans="1:11" ht="38.25">
      <c r="A207" s="25" t="s">
        <v>859</v>
      </c>
      <c r="B207" s="26">
        <v>0.67</v>
      </c>
      <c r="C207" s="26" t="s">
        <v>1032</v>
      </c>
      <c r="D207" s="60">
        <f>B207/3</f>
        <v>0.22333333333333336</v>
      </c>
      <c r="E207" s="25" t="s">
        <v>449</v>
      </c>
      <c r="F207" s="25" t="s">
        <v>450</v>
      </c>
      <c r="G207" s="26">
        <v>3</v>
      </c>
      <c r="H207" s="26">
        <v>2</v>
      </c>
      <c r="I207" s="26">
        <v>0.5</v>
      </c>
      <c r="J207" s="26">
        <v>6</v>
      </c>
      <c r="K207" s="44"/>
    </row>
    <row r="208" spans="1:11" ht="38.25">
      <c r="A208" s="25" t="s">
        <v>859</v>
      </c>
      <c r="B208" s="26">
        <v>0.67</v>
      </c>
      <c r="C208" s="26" t="s">
        <v>1066</v>
      </c>
      <c r="D208" s="60">
        <f>B208/3*2</f>
        <v>0.4466666666666667</v>
      </c>
      <c r="E208" s="25" t="s">
        <v>449</v>
      </c>
      <c r="F208" s="25" t="s">
        <v>450</v>
      </c>
      <c r="G208" s="26">
        <v>3</v>
      </c>
      <c r="H208" s="26">
        <v>2</v>
      </c>
      <c r="I208" s="26">
        <v>0.5</v>
      </c>
      <c r="J208" s="26">
        <v>6</v>
      </c>
      <c r="K208" s="44"/>
    </row>
    <row r="209" spans="1:11" ht="38.25">
      <c r="A209" s="25" t="s">
        <v>860</v>
      </c>
      <c r="B209" s="26">
        <v>0.33</v>
      </c>
      <c r="C209" s="26" t="s">
        <v>1032</v>
      </c>
      <c r="D209" s="59">
        <f>B209</f>
        <v>0.33</v>
      </c>
      <c r="E209" s="25" t="s">
        <v>449</v>
      </c>
      <c r="F209" s="25" t="s">
        <v>450</v>
      </c>
      <c r="G209" s="26">
        <v>3</v>
      </c>
      <c r="H209" s="26">
        <v>1</v>
      </c>
      <c r="I209" s="26">
        <v>0.17</v>
      </c>
      <c r="J209" s="26">
        <v>11</v>
      </c>
      <c r="K209" s="44"/>
    </row>
    <row r="210" spans="1:11" ht="38.25">
      <c r="A210" s="25" t="s">
        <v>861</v>
      </c>
      <c r="B210" s="26">
        <v>0.5</v>
      </c>
      <c r="C210" s="26" t="s">
        <v>1071</v>
      </c>
      <c r="D210" s="59">
        <f>B210/2</f>
        <v>0.25</v>
      </c>
      <c r="E210" s="25" t="s">
        <v>449</v>
      </c>
      <c r="F210" s="25" t="s">
        <v>450</v>
      </c>
      <c r="G210" s="26">
        <v>2</v>
      </c>
      <c r="H210" s="26">
        <v>1</v>
      </c>
      <c r="I210" s="26">
        <v>1</v>
      </c>
      <c r="J210" s="26">
        <v>3</v>
      </c>
      <c r="K210" s="44"/>
    </row>
    <row r="211" spans="1:11" ht="38.25">
      <c r="A211" s="25" t="s">
        <v>861</v>
      </c>
      <c r="B211" s="26">
        <v>0.5</v>
      </c>
      <c r="C211" s="26" t="s">
        <v>337</v>
      </c>
      <c r="D211" s="59">
        <f>B211/2</f>
        <v>0.25</v>
      </c>
      <c r="E211" s="25" t="s">
        <v>449</v>
      </c>
      <c r="F211" s="25" t="s">
        <v>450</v>
      </c>
      <c r="G211" s="26">
        <v>2</v>
      </c>
      <c r="H211" s="26">
        <v>1</v>
      </c>
      <c r="I211" s="26">
        <v>1</v>
      </c>
      <c r="J211" s="26">
        <v>3</v>
      </c>
      <c r="K211" s="44"/>
    </row>
    <row r="212" spans="1:11" ht="51">
      <c r="A212" s="25" t="s">
        <v>408</v>
      </c>
      <c r="B212" s="26">
        <v>0.5</v>
      </c>
      <c r="C212" s="26" t="s">
        <v>1032</v>
      </c>
      <c r="D212" s="59">
        <f>B212</f>
        <v>0.5</v>
      </c>
      <c r="E212" s="25" t="s">
        <v>449</v>
      </c>
      <c r="F212" s="25" t="s">
        <v>450</v>
      </c>
      <c r="G212" s="26">
        <v>2</v>
      </c>
      <c r="H212" s="26">
        <v>1</v>
      </c>
      <c r="I212" s="26">
        <v>0.25</v>
      </c>
      <c r="J212" s="26">
        <v>9</v>
      </c>
      <c r="K212" s="44"/>
    </row>
    <row r="213" spans="1:11" ht="25.5">
      <c r="A213" s="25" t="s">
        <v>817</v>
      </c>
      <c r="B213" s="26">
        <v>4</v>
      </c>
      <c r="C213" s="26" t="s">
        <v>1123</v>
      </c>
      <c r="D213" s="59">
        <f>B213</f>
        <v>4</v>
      </c>
      <c r="E213" s="25" t="s">
        <v>449</v>
      </c>
      <c r="F213" s="25" t="s">
        <v>837</v>
      </c>
      <c r="G213" s="26">
        <v>1</v>
      </c>
      <c r="H213" s="26">
        <v>1</v>
      </c>
      <c r="I213" s="26">
        <v>1</v>
      </c>
      <c r="J213" s="26">
        <v>5</v>
      </c>
      <c r="K213" s="44"/>
    </row>
    <row r="214" spans="1:11" ht="38.25">
      <c r="A214" s="25" t="s">
        <v>818</v>
      </c>
      <c r="B214" s="26">
        <v>1</v>
      </c>
      <c r="C214" s="26" t="s">
        <v>325</v>
      </c>
      <c r="D214" s="59">
        <f>B214/2</f>
        <v>0.5</v>
      </c>
      <c r="E214" s="25" t="s">
        <v>449</v>
      </c>
      <c r="F214" s="25" t="s">
        <v>450</v>
      </c>
      <c r="G214" s="26">
        <v>2</v>
      </c>
      <c r="H214" s="26">
        <v>2</v>
      </c>
      <c r="I214" s="26">
        <v>1</v>
      </c>
      <c r="J214" s="26">
        <v>6</v>
      </c>
      <c r="K214" s="44"/>
    </row>
    <row r="215" spans="1:11" ht="38.25">
      <c r="A215" s="25" t="s">
        <v>818</v>
      </c>
      <c r="B215" s="26">
        <v>1</v>
      </c>
      <c r="C215" s="26" t="s">
        <v>1055</v>
      </c>
      <c r="D215" s="59">
        <f>B215/2</f>
        <v>0.5</v>
      </c>
      <c r="E215" s="25" t="s">
        <v>449</v>
      </c>
      <c r="F215" s="25" t="s">
        <v>450</v>
      </c>
      <c r="G215" s="26">
        <v>2</v>
      </c>
      <c r="H215" s="26">
        <v>2</v>
      </c>
      <c r="I215" s="26">
        <v>1</v>
      </c>
      <c r="J215" s="26">
        <v>6</v>
      </c>
      <c r="K215" s="44"/>
    </row>
    <row r="216" spans="1:11" ht="25.5">
      <c r="A216" s="25" t="s">
        <v>975</v>
      </c>
      <c r="B216" s="26">
        <v>5</v>
      </c>
      <c r="C216" s="26" t="s">
        <v>1028</v>
      </c>
      <c r="D216" s="59">
        <f aca="true" t="shared" si="4" ref="D216:D225">B216</f>
        <v>5</v>
      </c>
      <c r="E216" s="25" t="s">
        <v>656</v>
      </c>
      <c r="F216" s="25" t="s">
        <v>450</v>
      </c>
      <c r="G216" s="26">
        <v>2</v>
      </c>
      <c r="H216" s="26">
        <v>1</v>
      </c>
      <c r="I216" s="26">
        <v>0.5</v>
      </c>
      <c r="J216" s="26">
        <v>9</v>
      </c>
      <c r="K216" s="44"/>
    </row>
    <row r="217" spans="1:11" ht="38.25">
      <c r="A217" s="25" t="s">
        <v>976</v>
      </c>
      <c r="B217" s="26">
        <v>7.5</v>
      </c>
      <c r="C217" s="26" t="s">
        <v>1028</v>
      </c>
      <c r="D217" s="59">
        <f t="shared" si="4"/>
        <v>7.5</v>
      </c>
      <c r="E217" s="25" t="s">
        <v>656</v>
      </c>
      <c r="F217" s="25" t="s">
        <v>450</v>
      </c>
      <c r="G217" s="26">
        <v>2</v>
      </c>
      <c r="H217" s="26">
        <v>1</v>
      </c>
      <c r="I217" s="26">
        <v>0.5</v>
      </c>
      <c r="J217" s="26">
        <v>35</v>
      </c>
      <c r="K217" s="44"/>
    </row>
    <row r="218" spans="1:11" ht="38.25">
      <c r="A218" s="25" t="s">
        <v>977</v>
      </c>
      <c r="B218" s="26">
        <v>10</v>
      </c>
      <c r="C218" s="26" t="s">
        <v>373</v>
      </c>
      <c r="D218" s="59">
        <f t="shared" si="4"/>
        <v>10</v>
      </c>
      <c r="E218" s="25" t="s">
        <v>656</v>
      </c>
      <c r="F218" s="25" t="s">
        <v>450</v>
      </c>
      <c r="G218" s="26">
        <v>1</v>
      </c>
      <c r="H218" s="26">
        <v>1</v>
      </c>
      <c r="I218" s="26">
        <v>1</v>
      </c>
      <c r="J218" s="26">
        <v>12</v>
      </c>
      <c r="K218" s="44"/>
    </row>
    <row r="219" spans="1:11" ht="12.75">
      <c r="A219" s="27" t="s">
        <v>978</v>
      </c>
      <c r="B219" s="27" t="s">
        <v>668</v>
      </c>
      <c r="C219" s="27"/>
      <c r="D219" s="59" t="str">
        <f t="shared" si="4"/>
        <v>Balai</v>
      </c>
      <c r="E219" s="27" t="s">
        <v>447</v>
      </c>
      <c r="F219" s="27" t="s">
        <v>800</v>
      </c>
      <c r="G219" s="27" t="s">
        <v>802</v>
      </c>
      <c r="H219" s="27" t="s">
        <v>803</v>
      </c>
      <c r="I219" s="27" t="s">
        <v>804</v>
      </c>
      <c r="J219" s="27" t="s">
        <v>807</v>
      </c>
      <c r="K219" s="44"/>
    </row>
    <row r="220" spans="1:11" ht="25.5">
      <c r="A220" s="28" t="s">
        <v>412</v>
      </c>
      <c r="B220" s="29">
        <v>2.5</v>
      </c>
      <c r="C220" s="29" t="s">
        <v>1069</v>
      </c>
      <c r="D220" s="59">
        <f t="shared" si="4"/>
        <v>2.5</v>
      </c>
      <c r="E220" s="28" t="s">
        <v>449</v>
      </c>
      <c r="F220" s="28" t="s">
        <v>450</v>
      </c>
      <c r="G220" s="29">
        <v>2</v>
      </c>
      <c r="H220" s="29">
        <v>1</v>
      </c>
      <c r="I220" s="29">
        <v>0.25</v>
      </c>
      <c r="J220" s="29">
        <v>6</v>
      </c>
      <c r="K220" s="44"/>
    </row>
    <row r="221" spans="1:11" ht="38.25">
      <c r="A221" s="28" t="s">
        <v>884</v>
      </c>
      <c r="B221" s="29">
        <v>10</v>
      </c>
      <c r="C221" s="51" t="s">
        <v>963</v>
      </c>
      <c r="D221" s="59">
        <f t="shared" si="4"/>
        <v>10</v>
      </c>
      <c r="E221" s="28" t="s">
        <v>656</v>
      </c>
      <c r="F221" s="28" t="s">
        <v>450</v>
      </c>
      <c r="G221" s="29">
        <v>2</v>
      </c>
      <c r="H221" s="29">
        <v>2</v>
      </c>
      <c r="I221" s="29">
        <v>0.5</v>
      </c>
      <c r="J221" s="29">
        <v>9</v>
      </c>
      <c r="K221" s="44"/>
    </row>
    <row r="222" spans="1:11" ht="38.25">
      <c r="A222" s="28" t="s">
        <v>885</v>
      </c>
      <c r="B222" s="29">
        <v>5</v>
      </c>
      <c r="C222" s="29" t="s">
        <v>1037</v>
      </c>
      <c r="D222" s="59">
        <f t="shared" si="4"/>
        <v>5</v>
      </c>
      <c r="E222" s="28" t="s">
        <v>656</v>
      </c>
      <c r="F222" s="28" t="s">
        <v>450</v>
      </c>
      <c r="G222" s="29">
        <v>2</v>
      </c>
      <c r="H222" s="29">
        <v>1</v>
      </c>
      <c r="I222" s="29">
        <v>0.25</v>
      </c>
      <c r="J222" s="29">
        <v>17</v>
      </c>
      <c r="K222" s="44"/>
    </row>
    <row r="223" spans="1:11" ht="38.25">
      <c r="A223" s="28" t="s">
        <v>1017</v>
      </c>
      <c r="B223" s="29">
        <v>5</v>
      </c>
      <c r="C223" s="29" t="s">
        <v>39</v>
      </c>
      <c r="D223" s="59">
        <f t="shared" si="4"/>
        <v>5</v>
      </c>
      <c r="E223" s="28" t="s">
        <v>449</v>
      </c>
      <c r="F223" s="28" t="s">
        <v>450</v>
      </c>
      <c r="G223" s="29">
        <v>1</v>
      </c>
      <c r="H223" s="29">
        <v>1</v>
      </c>
      <c r="I223" s="29">
        <v>0.5</v>
      </c>
      <c r="J223" s="29">
        <v>8</v>
      </c>
      <c r="K223" s="44"/>
    </row>
    <row r="224" spans="1:11" ht="25.5">
      <c r="A224" s="28" t="s">
        <v>1018</v>
      </c>
      <c r="B224" s="29">
        <v>5</v>
      </c>
      <c r="C224" s="29" t="s">
        <v>563</v>
      </c>
      <c r="D224" s="59">
        <f t="shared" si="4"/>
        <v>5</v>
      </c>
      <c r="E224" s="28" t="s">
        <v>449</v>
      </c>
      <c r="F224" s="28" t="s">
        <v>450</v>
      </c>
      <c r="G224" s="29">
        <v>1</v>
      </c>
      <c r="H224" s="29">
        <v>1</v>
      </c>
      <c r="I224" s="29">
        <v>1</v>
      </c>
      <c r="J224" s="29">
        <v>53</v>
      </c>
      <c r="K224" s="44"/>
    </row>
    <row r="225" spans="1:11" ht="38.25">
      <c r="A225" s="28" t="s">
        <v>888</v>
      </c>
      <c r="B225" s="29">
        <v>0.5</v>
      </c>
      <c r="C225" s="29" t="s">
        <v>1065</v>
      </c>
      <c r="D225" s="59">
        <f t="shared" si="4"/>
        <v>0.5</v>
      </c>
      <c r="E225" s="28" t="s">
        <v>449</v>
      </c>
      <c r="F225" s="28" t="s">
        <v>450</v>
      </c>
      <c r="G225" s="29">
        <v>2</v>
      </c>
      <c r="H225" s="29">
        <v>1</v>
      </c>
      <c r="I225" s="29">
        <v>0.5</v>
      </c>
      <c r="J225" s="29">
        <v>14</v>
      </c>
      <c r="K225" s="44"/>
    </row>
    <row r="226" spans="1:11" ht="38.25">
      <c r="A226" s="28" t="s">
        <v>889</v>
      </c>
      <c r="B226" s="29">
        <v>10</v>
      </c>
      <c r="C226" s="29" t="s">
        <v>1131</v>
      </c>
      <c r="D226" s="59">
        <f>B226/2</f>
        <v>5</v>
      </c>
      <c r="E226" s="28" t="s">
        <v>656</v>
      </c>
      <c r="F226" s="28" t="s">
        <v>450</v>
      </c>
      <c r="G226" s="29">
        <v>2</v>
      </c>
      <c r="H226" s="29">
        <v>2</v>
      </c>
      <c r="I226" s="29">
        <v>1</v>
      </c>
      <c r="J226" s="29">
        <v>7</v>
      </c>
      <c r="K226" s="44"/>
    </row>
    <row r="227" spans="1:11" ht="38.25">
      <c r="A227" s="28" t="s">
        <v>889</v>
      </c>
      <c r="B227" s="29">
        <v>10</v>
      </c>
      <c r="C227" s="29" t="s">
        <v>1117</v>
      </c>
      <c r="D227" s="59">
        <f>B227/2</f>
        <v>5</v>
      </c>
      <c r="E227" s="28" t="s">
        <v>656</v>
      </c>
      <c r="F227" s="28" t="s">
        <v>450</v>
      </c>
      <c r="G227" s="29">
        <v>2</v>
      </c>
      <c r="H227" s="29">
        <v>2</v>
      </c>
      <c r="I227" s="29">
        <v>1</v>
      </c>
      <c r="J227" s="29">
        <v>7</v>
      </c>
      <c r="K227" s="44"/>
    </row>
    <row r="228" spans="1:11" ht="38.25">
      <c r="A228" s="28" t="s">
        <v>890</v>
      </c>
      <c r="B228" s="35">
        <v>10</v>
      </c>
      <c r="C228" s="35" t="s">
        <v>1068</v>
      </c>
      <c r="D228" s="59">
        <f>B228/2</f>
        <v>5</v>
      </c>
      <c r="E228" s="36" t="s">
        <v>656</v>
      </c>
      <c r="F228" s="36" t="s">
        <v>450</v>
      </c>
      <c r="G228" s="35">
        <v>2</v>
      </c>
      <c r="H228" s="35">
        <v>2</v>
      </c>
      <c r="I228" s="35">
        <v>1</v>
      </c>
      <c r="J228" s="29">
        <v>19</v>
      </c>
      <c r="K228" s="44"/>
    </row>
    <row r="229" spans="1:11" ht="38.25">
      <c r="A229" s="28" t="s">
        <v>890</v>
      </c>
      <c r="B229" s="35">
        <v>10</v>
      </c>
      <c r="C229" s="35" t="s">
        <v>1045</v>
      </c>
      <c r="D229" s="59">
        <f>B229/2</f>
        <v>5</v>
      </c>
      <c r="E229" s="36" t="s">
        <v>656</v>
      </c>
      <c r="F229" s="36" t="s">
        <v>450</v>
      </c>
      <c r="G229" s="35">
        <v>2</v>
      </c>
      <c r="H229" s="35">
        <v>2</v>
      </c>
      <c r="I229" s="35">
        <v>1</v>
      </c>
      <c r="J229" s="29">
        <v>19</v>
      </c>
      <c r="K229" s="44"/>
    </row>
    <row r="230" spans="1:11" ht="13.5">
      <c r="A230" s="37" t="s">
        <v>670</v>
      </c>
      <c r="B230" s="40">
        <f>SUM(B4:B229)</f>
        <v>626.7399999999998</v>
      </c>
      <c r="C230" s="40"/>
      <c r="D230" s="61"/>
      <c r="E230" s="41"/>
      <c r="F230" s="41"/>
      <c r="G230" s="42"/>
      <c r="H230" s="42"/>
      <c r="I230" s="42">
        <f>SUM(I4:I229)</f>
        <v>168.33</v>
      </c>
      <c r="J230" s="38"/>
      <c r="K230" s="44"/>
    </row>
    <row r="231" spans="1:11" ht="12.75">
      <c r="A231" s="25"/>
      <c r="B231" s="33"/>
      <c r="C231" s="33"/>
      <c r="D231" s="62"/>
      <c r="E231" s="34"/>
      <c r="F231" s="34"/>
      <c r="G231" s="33"/>
      <c r="H231" s="33"/>
      <c r="I231" s="33"/>
      <c r="J231" s="26"/>
      <c r="K231" s="44"/>
    </row>
    <row r="232" spans="1:10" ht="12.75">
      <c r="A232" s="25"/>
      <c r="B232" s="26"/>
      <c r="C232" s="26"/>
      <c r="D232" s="59"/>
      <c r="E232" s="25"/>
      <c r="F232" s="25"/>
      <c r="G232" s="26"/>
      <c r="H232" s="26"/>
      <c r="I232" s="26"/>
      <c r="J232" s="26"/>
    </row>
    <row r="233" spans="1:10" ht="12.75">
      <c r="A233" s="25"/>
      <c r="B233" s="26"/>
      <c r="C233" s="26"/>
      <c r="D233" s="59"/>
      <c r="E233" s="25"/>
      <c r="F233" s="25"/>
      <c r="G233" s="26"/>
      <c r="H233" s="26"/>
      <c r="I233" s="26"/>
      <c r="J233" s="26"/>
    </row>
    <row r="234" spans="1:10" ht="12.75">
      <c r="A234" s="25"/>
      <c r="B234" s="26"/>
      <c r="C234" s="26"/>
      <c r="D234" s="59"/>
      <c r="E234" s="25"/>
      <c r="F234" s="25"/>
      <c r="G234" s="26"/>
      <c r="H234" s="26"/>
      <c r="I234" s="26"/>
      <c r="J234" s="26"/>
    </row>
  </sheetData>
  <sheetProtection/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27.8515625" style="0" customWidth="1"/>
    <col min="5" max="5" width="12.140625" style="0" customWidth="1"/>
    <col min="8" max="8" width="18.28125" style="0" customWidth="1"/>
    <col min="9" max="9" width="9.140625" style="9" customWidth="1"/>
  </cols>
  <sheetData>
    <row r="2" spans="1:6" ht="15.75">
      <c r="A2" s="8" t="s">
        <v>264</v>
      </c>
      <c r="B2" s="8"/>
      <c r="C2" s="8"/>
      <c r="D2" s="8"/>
      <c r="E2" s="8"/>
      <c r="F2" s="2"/>
    </row>
    <row r="3" spans="1:6" ht="12.75">
      <c r="A3" s="2"/>
      <c r="B3" s="2"/>
      <c r="C3" s="2"/>
      <c r="D3" s="2"/>
      <c r="E3" s="2"/>
      <c r="F3" s="2"/>
    </row>
    <row r="4" spans="1:6" ht="38.25">
      <c r="A4" s="81" t="s">
        <v>1144</v>
      </c>
      <c r="B4" s="81" t="s">
        <v>1143</v>
      </c>
      <c r="C4" s="81" t="s">
        <v>1142</v>
      </c>
      <c r="D4" s="80" t="s">
        <v>669</v>
      </c>
      <c r="E4" s="80" t="s">
        <v>1085</v>
      </c>
      <c r="F4" s="80" t="s">
        <v>667</v>
      </c>
    </row>
    <row r="5" spans="1:6" ht="13.5" customHeight="1">
      <c r="A5" s="82">
        <v>46.85</v>
      </c>
      <c r="B5" s="43">
        <v>42.312</v>
      </c>
      <c r="C5" s="82">
        <f>A5-B5</f>
        <v>4.538000000000004</v>
      </c>
      <c r="D5" s="83" t="s">
        <v>86</v>
      </c>
      <c r="E5" s="74" t="s">
        <v>1090</v>
      </c>
      <c r="F5" s="75" t="s">
        <v>741</v>
      </c>
    </row>
    <row r="6" spans="1:6" ht="14.25" customHeight="1">
      <c r="A6" s="84">
        <v>2.5</v>
      </c>
      <c r="B6" s="43">
        <v>3</v>
      </c>
      <c r="C6" s="82">
        <f aca="true" t="shared" si="0" ref="C6:C69">A6-B6</f>
        <v>-0.5</v>
      </c>
      <c r="D6" s="83" t="s">
        <v>110</v>
      </c>
      <c r="E6" s="74" t="s">
        <v>379</v>
      </c>
      <c r="F6" s="75" t="s">
        <v>741</v>
      </c>
    </row>
    <row r="7" spans="1:6" ht="12.75">
      <c r="A7" s="43">
        <v>23.91</v>
      </c>
      <c r="B7" s="43">
        <v>23.111</v>
      </c>
      <c r="C7" s="82">
        <f t="shared" si="0"/>
        <v>0.7989999999999995</v>
      </c>
      <c r="D7" s="83" t="s">
        <v>712</v>
      </c>
      <c r="E7" s="74" t="s">
        <v>380</v>
      </c>
      <c r="F7" s="75" t="s">
        <v>185</v>
      </c>
    </row>
    <row r="8" spans="1:6" ht="12.75">
      <c r="A8" s="43">
        <v>7.15</v>
      </c>
      <c r="B8" s="43">
        <v>5</v>
      </c>
      <c r="C8" s="82">
        <f t="shared" si="0"/>
        <v>2.1500000000000004</v>
      </c>
      <c r="D8" s="83" t="s">
        <v>222</v>
      </c>
      <c r="E8" s="74" t="s">
        <v>379</v>
      </c>
      <c r="F8" s="75" t="s">
        <v>1086</v>
      </c>
    </row>
    <row r="9" spans="1:6" ht="12.75">
      <c r="A9" s="84">
        <v>2.5</v>
      </c>
      <c r="B9" s="43">
        <v>2.5</v>
      </c>
      <c r="C9" s="82">
        <f t="shared" si="0"/>
        <v>0</v>
      </c>
      <c r="D9" s="83" t="s">
        <v>465</v>
      </c>
      <c r="E9" s="74" t="s">
        <v>379</v>
      </c>
      <c r="F9" s="75" t="s">
        <v>208</v>
      </c>
    </row>
    <row r="10" spans="1:6" ht="12.75">
      <c r="A10" s="43">
        <v>27.31</v>
      </c>
      <c r="B10" s="43">
        <v>26.62</v>
      </c>
      <c r="C10" s="82">
        <f t="shared" si="0"/>
        <v>0.6899999999999977</v>
      </c>
      <c r="D10" s="83" t="s">
        <v>101</v>
      </c>
      <c r="E10" s="74" t="s">
        <v>1088</v>
      </c>
      <c r="F10" s="75" t="s">
        <v>1086</v>
      </c>
    </row>
    <row r="11" spans="1:6" ht="14.25" customHeight="1">
      <c r="A11" s="43">
        <v>69.46</v>
      </c>
      <c r="B11" s="43">
        <v>47.789</v>
      </c>
      <c r="C11" s="82">
        <f t="shared" si="0"/>
        <v>21.670999999999992</v>
      </c>
      <c r="D11" s="83" t="s">
        <v>625</v>
      </c>
      <c r="E11" s="74" t="s">
        <v>380</v>
      </c>
      <c r="F11" s="75" t="s">
        <v>1087</v>
      </c>
    </row>
    <row r="12" spans="1:6" ht="12.75">
      <c r="A12" s="3">
        <v>6</v>
      </c>
      <c r="B12" s="3"/>
      <c r="C12" s="82">
        <f t="shared" si="0"/>
        <v>6</v>
      </c>
      <c r="D12" s="83" t="s">
        <v>519</v>
      </c>
      <c r="E12" s="74" t="s">
        <v>380</v>
      </c>
      <c r="F12" s="75" t="s">
        <v>1086</v>
      </c>
    </row>
    <row r="13" spans="1:6" ht="12.75">
      <c r="A13" s="43">
        <v>12.28</v>
      </c>
      <c r="B13" s="43">
        <v>3.5</v>
      </c>
      <c r="C13" s="82">
        <f t="shared" si="0"/>
        <v>8.78</v>
      </c>
      <c r="D13" s="83" t="s">
        <v>229</v>
      </c>
      <c r="E13" s="74" t="s">
        <v>380</v>
      </c>
      <c r="F13" s="75" t="s">
        <v>1087</v>
      </c>
    </row>
    <row r="14" spans="1:6" ht="12.75">
      <c r="A14" s="43">
        <v>110.09</v>
      </c>
      <c r="B14" s="43">
        <v>116.453</v>
      </c>
      <c r="C14" s="82">
        <f t="shared" si="0"/>
        <v>-6.3629999999999995</v>
      </c>
      <c r="D14" s="83" t="s">
        <v>510</v>
      </c>
      <c r="E14" s="74" t="s">
        <v>1088</v>
      </c>
      <c r="F14" s="75" t="s">
        <v>208</v>
      </c>
    </row>
    <row r="15" spans="1:6" ht="12.75">
      <c r="A15" s="43">
        <v>21.02</v>
      </c>
      <c r="B15" s="43">
        <v>13.832</v>
      </c>
      <c r="C15" s="82">
        <f t="shared" si="0"/>
        <v>7.187999999999999</v>
      </c>
      <c r="D15" s="83" t="s">
        <v>60</v>
      </c>
      <c r="E15" s="74" t="s">
        <v>389</v>
      </c>
      <c r="F15" s="75" t="s">
        <v>392</v>
      </c>
    </row>
    <row r="16" spans="1:6" ht="12.75">
      <c r="A16" s="43">
        <v>60.79</v>
      </c>
      <c r="B16" s="43">
        <v>42.87</v>
      </c>
      <c r="C16" s="82">
        <f t="shared" si="0"/>
        <v>17.92</v>
      </c>
      <c r="D16" s="83" t="s">
        <v>55</v>
      </c>
      <c r="E16" s="74" t="s">
        <v>1088</v>
      </c>
      <c r="F16" s="75" t="s">
        <v>208</v>
      </c>
    </row>
    <row r="17" spans="1:6" ht="12.75">
      <c r="A17" s="82">
        <v>14.28</v>
      </c>
      <c r="B17" s="43">
        <v>15.407</v>
      </c>
      <c r="C17" s="82">
        <f t="shared" si="0"/>
        <v>-1.1270000000000007</v>
      </c>
      <c r="D17" s="83" t="s">
        <v>258</v>
      </c>
      <c r="E17" s="74" t="s">
        <v>379</v>
      </c>
      <c r="F17" s="75" t="s">
        <v>185</v>
      </c>
    </row>
    <row r="18" spans="1:9" ht="12.75">
      <c r="A18" s="84">
        <v>0</v>
      </c>
      <c r="B18" s="84"/>
      <c r="C18" s="82">
        <f t="shared" si="0"/>
        <v>0</v>
      </c>
      <c r="D18" s="83" t="s">
        <v>473</v>
      </c>
      <c r="E18" s="90" t="s">
        <v>391</v>
      </c>
      <c r="F18" s="87" t="s">
        <v>208</v>
      </c>
      <c r="H18" s="9"/>
      <c r="I18"/>
    </row>
    <row r="19" spans="1:6" ht="12.75">
      <c r="A19" s="85">
        <v>49.87</v>
      </c>
      <c r="B19" s="43">
        <v>47.178</v>
      </c>
      <c r="C19" s="82">
        <f t="shared" si="0"/>
        <v>2.692</v>
      </c>
      <c r="D19" s="83" t="s">
        <v>728</v>
      </c>
      <c r="E19" s="74" t="s">
        <v>1088</v>
      </c>
      <c r="F19" s="75" t="s">
        <v>1086</v>
      </c>
    </row>
    <row r="20" spans="1:6" ht="12.75">
      <c r="A20" s="85">
        <v>34.34</v>
      </c>
      <c r="B20" s="43">
        <v>13.666</v>
      </c>
      <c r="C20" s="82">
        <f t="shared" si="0"/>
        <v>20.674000000000003</v>
      </c>
      <c r="D20" s="83" t="s">
        <v>756</v>
      </c>
      <c r="E20" s="74" t="s">
        <v>1088</v>
      </c>
      <c r="F20" s="75" t="s">
        <v>1097</v>
      </c>
    </row>
    <row r="21" spans="1:6" ht="12.75">
      <c r="A21" s="84">
        <v>2.34</v>
      </c>
      <c r="B21" s="84"/>
      <c r="C21" s="82">
        <f t="shared" si="0"/>
        <v>2.34</v>
      </c>
      <c r="D21" s="83" t="s">
        <v>178</v>
      </c>
      <c r="E21" s="91" t="s">
        <v>391</v>
      </c>
      <c r="F21" s="88" t="s">
        <v>1097</v>
      </c>
    </row>
    <row r="22" spans="1:6" ht="12.75">
      <c r="A22" s="82">
        <v>16.55</v>
      </c>
      <c r="B22" s="43">
        <v>15.283</v>
      </c>
      <c r="C22" s="82">
        <f t="shared" si="0"/>
        <v>1.2670000000000012</v>
      </c>
      <c r="D22" s="83" t="s">
        <v>75</v>
      </c>
      <c r="E22" s="76" t="s">
        <v>381</v>
      </c>
      <c r="F22" s="77" t="s">
        <v>741</v>
      </c>
    </row>
    <row r="23" spans="1:6" ht="12.75">
      <c r="A23" s="3">
        <v>5</v>
      </c>
      <c r="B23" s="43">
        <v>2.5</v>
      </c>
      <c r="C23" s="82">
        <f t="shared" si="0"/>
        <v>2.5</v>
      </c>
      <c r="D23" s="83" t="s">
        <v>95</v>
      </c>
      <c r="E23" s="74" t="s">
        <v>1088</v>
      </c>
      <c r="F23" s="75" t="s">
        <v>185</v>
      </c>
    </row>
    <row r="24" spans="1:6" ht="12.75">
      <c r="A24" s="3">
        <v>53.09</v>
      </c>
      <c r="B24" s="43">
        <v>26.332</v>
      </c>
      <c r="C24" s="82">
        <f t="shared" si="0"/>
        <v>26.758000000000003</v>
      </c>
      <c r="D24" s="83" t="s">
        <v>61</v>
      </c>
      <c r="E24" s="74" t="s">
        <v>1088</v>
      </c>
      <c r="F24" s="75" t="s">
        <v>392</v>
      </c>
    </row>
    <row r="25" spans="1:6" ht="12.75">
      <c r="A25" s="3">
        <v>1.3</v>
      </c>
      <c r="B25" s="43">
        <v>1.25</v>
      </c>
      <c r="C25" s="82">
        <f t="shared" si="0"/>
        <v>0.050000000000000044</v>
      </c>
      <c r="D25" s="83" t="s">
        <v>283</v>
      </c>
      <c r="E25" s="74" t="s">
        <v>1088</v>
      </c>
      <c r="F25" s="75" t="s">
        <v>1086</v>
      </c>
    </row>
    <row r="26" spans="1:6" ht="12.75">
      <c r="A26" s="84">
        <v>0</v>
      </c>
      <c r="B26" s="43">
        <v>5</v>
      </c>
      <c r="C26" s="82">
        <f t="shared" si="0"/>
        <v>-5</v>
      </c>
      <c r="D26" s="83" t="s">
        <v>622</v>
      </c>
      <c r="E26" s="74" t="s">
        <v>209</v>
      </c>
      <c r="F26" s="75" t="s">
        <v>208</v>
      </c>
    </row>
    <row r="27" spans="1:6" ht="12.75">
      <c r="A27" s="82">
        <v>41.53</v>
      </c>
      <c r="B27" s="43">
        <v>38.435</v>
      </c>
      <c r="C27" s="82">
        <f t="shared" si="0"/>
        <v>3.094999999999999</v>
      </c>
      <c r="D27" s="83" t="s">
        <v>88</v>
      </c>
      <c r="E27" s="74" t="s">
        <v>1088</v>
      </c>
      <c r="F27" s="75" t="s">
        <v>1087</v>
      </c>
    </row>
    <row r="28" spans="1:6" ht="15" customHeight="1">
      <c r="A28" s="3">
        <v>66.94</v>
      </c>
      <c r="B28" s="3"/>
      <c r="C28" s="82">
        <f t="shared" si="0"/>
        <v>66.94</v>
      </c>
      <c r="D28" s="83" t="s">
        <v>715</v>
      </c>
      <c r="E28" s="92" t="s">
        <v>1099</v>
      </c>
      <c r="F28" s="86" t="s">
        <v>208</v>
      </c>
    </row>
    <row r="29" spans="1:6" ht="12.75">
      <c r="A29" s="84">
        <v>5</v>
      </c>
      <c r="B29" s="43">
        <v>5</v>
      </c>
      <c r="C29" s="82">
        <f t="shared" si="0"/>
        <v>0</v>
      </c>
      <c r="D29" s="83" t="s">
        <v>138</v>
      </c>
      <c r="E29" s="74" t="s">
        <v>1090</v>
      </c>
      <c r="F29" s="75" t="s">
        <v>185</v>
      </c>
    </row>
    <row r="30" spans="1:6" ht="12.75">
      <c r="A30" s="84">
        <v>4.5</v>
      </c>
      <c r="B30" s="43">
        <v>2.5</v>
      </c>
      <c r="C30" s="82">
        <f t="shared" si="0"/>
        <v>2</v>
      </c>
      <c r="D30" s="83" t="s">
        <v>131</v>
      </c>
      <c r="E30" s="74" t="s">
        <v>1099</v>
      </c>
      <c r="F30" s="75" t="s">
        <v>1097</v>
      </c>
    </row>
    <row r="31" spans="1:6" ht="12.75">
      <c r="A31" s="84">
        <v>72.83</v>
      </c>
      <c r="B31" s="43">
        <v>52.221</v>
      </c>
      <c r="C31" s="82">
        <f t="shared" si="0"/>
        <v>20.609</v>
      </c>
      <c r="D31" s="83" t="s">
        <v>78</v>
      </c>
      <c r="E31" s="74" t="s">
        <v>1088</v>
      </c>
      <c r="F31" s="75" t="s">
        <v>185</v>
      </c>
    </row>
    <row r="32" spans="1:6" ht="12.75">
      <c r="A32" s="84">
        <v>60.36</v>
      </c>
      <c r="B32" s="43">
        <v>49.649</v>
      </c>
      <c r="C32" s="82">
        <f t="shared" si="0"/>
        <v>10.710999999999999</v>
      </c>
      <c r="D32" s="83" t="s">
        <v>418</v>
      </c>
      <c r="E32" s="74" t="s">
        <v>1088</v>
      </c>
      <c r="F32" s="75" t="s">
        <v>742</v>
      </c>
    </row>
    <row r="33" spans="1:6" ht="12.75">
      <c r="A33" s="84">
        <v>17</v>
      </c>
      <c r="B33" s="43">
        <v>5</v>
      </c>
      <c r="C33" s="82">
        <f t="shared" si="0"/>
        <v>12</v>
      </c>
      <c r="D33" s="83" t="s">
        <v>526</v>
      </c>
      <c r="E33" s="74" t="s">
        <v>379</v>
      </c>
      <c r="F33" s="75" t="s">
        <v>392</v>
      </c>
    </row>
    <row r="34" spans="1:6" ht="12.75">
      <c r="A34" s="84">
        <v>1.67</v>
      </c>
      <c r="B34" s="43">
        <v>1.667</v>
      </c>
      <c r="C34" s="82">
        <f t="shared" si="0"/>
        <v>0.0029999999999998916</v>
      </c>
      <c r="D34" s="83" t="s">
        <v>501</v>
      </c>
      <c r="E34" s="74" t="s">
        <v>381</v>
      </c>
      <c r="F34" s="75" t="s">
        <v>208</v>
      </c>
    </row>
    <row r="35" spans="1:6" ht="12.75">
      <c r="A35" s="82">
        <v>47.31</v>
      </c>
      <c r="B35" s="82"/>
      <c r="C35" s="82">
        <f t="shared" si="0"/>
        <v>47.31</v>
      </c>
      <c r="D35" s="83" t="s">
        <v>215</v>
      </c>
      <c r="E35" s="76" t="s">
        <v>209</v>
      </c>
      <c r="F35" s="77" t="s">
        <v>741</v>
      </c>
    </row>
    <row r="36" spans="1:6" ht="12.75">
      <c r="A36" s="84">
        <v>31.4</v>
      </c>
      <c r="B36" s="43">
        <v>27.944</v>
      </c>
      <c r="C36" s="82">
        <f t="shared" si="0"/>
        <v>3.4559999999999995</v>
      </c>
      <c r="D36" s="83" t="s">
        <v>777</v>
      </c>
      <c r="E36" s="74" t="s">
        <v>1090</v>
      </c>
      <c r="F36" s="75" t="s">
        <v>208</v>
      </c>
    </row>
    <row r="37" spans="1:6" ht="12.75">
      <c r="A37" s="84">
        <v>6</v>
      </c>
      <c r="B37" s="43">
        <v>3</v>
      </c>
      <c r="C37" s="82">
        <f t="shared" si="0"/>
        <v>3</v>
      </c>
      <c r="D37" s="83" t="s">
        <v>733</v>
      </c>
      <c r="E37" s="74" t="s">
        <v>1088</v>
      </c>
      <c r="F37" s="75" t="s">
        <v>208</v>
      </c>
    </row>
    <row r="38" spans="1:6" ht="12.75">
      <c r="A38" s="84">
        <v>24.67</v>
      </c>
      <c r="B38" s="43">
        <v>12.333</v>
      </c>
      <c r="C38" s="82">
        <f t="shared" si="0"/>
        <v>12.337000000000002</v>
      </c>
      <c r="D38" s="83" t="s">
        <v>289</v>
      </c>
      <c r="E38" s="74" t="s">
        <v>381</v>
      </c>
      <c r="F38" s="75" t="s">
        <v>1097</v>
      </c>
    </row>
    <row r="39" spans="1:6" ht="12.75">
      <c r="A39" s="84">
        <v>10.17</v>
      </c>
      <c r="B39" s="43">
        <v>6.333</v>
      </c>
      <c r="C39" s="82">
        <f t="shared" si="0"/>
        <v>3.8369999999999997</v>
      </c>
      <c r="D39" s="83" t="s">
        <v>290</v>
      </c>
      <c r="E39" s="74" t="s">
        <v>1096</v>
      </c>
      <c r="F39" s="75" t="s">
        <v>1097</v>
      </c>
    </row>
    <row r="40" spans="1:6" ht="12.75">
      <c r="A40" s="84">
        <v>20.09</v>
      </c>
      <c r="B40" s="43">
        <v>15.194</v>
      </c>
      <c r="C40" s="82">
        <f t="shared" si="0"/>
        <v>4.895999999999999</v>
      </c>
      <c r="D40" s="83" t="s">
        <v>898</v>
      </c>
      <c r="E40" s="74" t="s">
        <v>381</v>
      </c>
      <c r="F40" s="75" t="s">
        <v>208</v>
      </c>
    </row>
    <row r="41" spans="1:6" ht="12.75">
      <c r="A41" s="84">
        <v>1.67</v>
      </c>
      <c r="B41" s="43">
        <v>3.4</v>
      </c>
      <c r="C41" s="82">
        <f t="shared" si="0"/>
        <v>-1.73</v>
      </c>
      <c r="D41" s="83" t="s">
        <v>470</v>
      </c>
      <c r="E41" s="74" t="s">
        <v>1094</v>
      </c>
      <c r="F41" s="75" t="s">
        <v>1087</v>
      </c>
    </row>
    <row r="42" spans="1:6" ht="12.75">
      <c r="A42" s="82">
        <v>7.5</v>
      </c>
      <c r="B42" s="43">
        <v>1.5</v>
      </c>
      <c r="C42" s="82">
        <f t="shared" si="0"/>
        <v>6</v>
      </c>
      <c r="D42" s="83" t="s">
        <v>488</v>
      </c>
      <c r="E42" s="74" t="s">
        <v>666</v>
      </c>
      <c r="F42" s="75" t="s">
        <v>742</v>
      </c>
    </row>
    <row r="43" spans="1:6" ht="12.75">
      <c r="A43" s="84">
        <v>5</v>
      </c>
      <c r="B43" s="84"/>
      <c r="C43" s="82">
        <f t="shared" si="0"/>
        <v>5</v>
      </c>
      <c r="D43" s="83" t="s">
        <v>307</v>
      </c>
      <c r="E43" s="90" t="s">
        <v>379</v>
      </c>
      <c r="F43" s="87" t="s">
        <v>1095</v>
      </c>
    </row>
    <row r="44" spans="1:6" ht="12.75">
      <c r="A44" s="82">
        <v>7.07</v>
      </c>
      <c r="B44" s="43">
        <v>1</v>
      </c>
      <c r="C44" s="82">
        <f t="shared" si="0"/>
        <v>6.07</v>
      </c>
      <c r="D44" s="83" t="s">
        <v>724</v>
      </c>
      <c r="E44" s="74" t="s">
        <v>379</v>
      </c>
      <c r="F44" s="75" t="s">
        <v>392</v>
      </c>
    </row>
    <row r="45" spans="1:6" ht="12.75">
      <c r="A45" s="84">
        <v>2.25</v>
      </c>
      <c r="B45" s="43">
        <v>1.5</v>
      </c>
      <c r="C45" s="82">
        <f t="shared" si="0"/>
        <v>0.75</v>
      </c>
      <c r="D45" s="83" t="s">
        <v>750</v>
      </c>
      <c r="E45" s="76" t="s">
        <v>381</v>
      </c>
      <c r="F45" s="75" t="s">
        <v>1095</v>
      </c>
    </row>
    <row r="46" spans="1:6" ht="12.75">
      <c r="A46" s="82">
        <v>17.25</v>
      </c>
      <c r="B46" s="43">
        <v>4.5</v>
      </c>
      <c r="C46" s="82">
        <f t="shared" si="0"/>
        <v>12.75</v>
      </c>
      <c r="D46" s="83" t="s">
        <v>483</v>
      </c>
      <c r="E46" s="74" t="s">
        <v>1088</v>
      </c>
      <c r="F46" s="75" t="s">
        <v>1095</v>
      </c>
    </row>
    <row r="47" spans="1:6" ht="12.75">
      <c r="A47" s="82">
        <v>30</v>
      </c>
      <c r="B47" s="43">
        <v>6</v>
      </c>
      <c r="C47" s="82">
        <f t="shared" si="0"/>
        <v>24</v>
      </c>
      <c r="D47" s="83" t="s">
        <v>217</v>
      </c>
      <c r="E47" s="74" t="s">
        <v>1096</v>
      </c>
      <c r="F47" s="75" t="s">
        <v>646</v>
      </c>
    </row>
    <row r="48" spans="1:6" ht="12.75">
      <c r="A48" s="82">
        <v>22.58</v>
      </c>
      <c r="B48" s="43">
        <v>21.209</v>
      </c>
      <c r="C48" s="82">
        <f t="shared" si="0"/>
        <v>1.3709999999999987</v>
      </c>
      <c r="D48" s="83" t="s">
        <v>255</v>
      </c>
      <c r="E48" s="74" t="s">
        <v>1090</v>
      </c>
      <c r="F48" s="75" t="s">
        <v>742</v>
      </c>
    </row>
    <row r="49" spans="1:6" ht="12.75">
      <c r="A49" s="84">
        <v>5</v>
      </c>
      <c r="B49" s="84"/>
      <c r="C49" s="82">
        <f t="shared" si="0"/>
        <v>5</v>
      </c>
      <c r="D49" s="83" t="s">
        <v>401</v>
      </c>
      <c r="E49" s="90" t="s">
        <v>379</v>
      </c>
      <c r="F49" s="87" t="s">
        <v>1087</v>
      </c>
    </row>
    <row r="50" spans="1:6" ht="12.75">
      <c r="A50" s="82">
        <v>51.58</v>
      </c>
      <c r="B50" s="43">
        <v>57.971</v>
      </c>
      <c r="C50" s="82">
        <f t="shared" si="0"/>
        <v>-6.390999999999998</v>
      </c>
      <c r="D50" s="83" t="s">
        <v>68</v>
      </c>
      <c r="E50" s="74" t="s">
        <v>1090</v>
      </c>
      <c r="F50" s="75" t="s">
        <v>208</v>
      </c>
    </row>
    <row r="51" spans="1:6" ht="12.75">
      <c r="A51" s="84">
        <v>2.5</v>
      </c>
      <c r="B51" s="43">
        <v>2</v>
      </c>
      <c r="C51" s="82">
        <f t="shared" si="0"/>
        <v>0.5</v>
      </c>
      <c r="D51" s="83" t="s">
        <v>434</v>
      </c>
      <c r="E51" s="74" t="s">
        <v>379</v>
      </c>
      <c r="F51" s="75" t="s">
        <v>1097</v>
      </c>
    </row>
    <row r="52" spans="1:6" ht="12.75">
      <c r="A52" s="82">
        <v>42.83</v>
      </c>
      <c r="B52" s="43">
        <v>46.221</v>
      </c>
      <c r="C52" s="82">
        <f t="shared" si="0"/>
        <v>-3.3909999999999982</v>
      </c>
      <c r="D52" s="83" t="s">
        <v>545</v>
      </c>
      <c r="E52" s="74" t="s">
        <v>1088</v>
      </c>
      <c r="F52" s="75" t="s">
        <v>185</v>
      </c>
    </row>
    <row r="53" spans="1:6" ht="12.75">
      <c r="A53" s="84">
        <v>14.07</v>
      </c>
      <c r="B53" s="43">
        <v>6.5</v>
      </c>
      <c r="C53" s="82">
        <f t="shared" si="0"/>
        <v>7.57</v>
      </c>
      <c r="D53" s="83" t="s">
        <v>725</v>
      </c>
      <c r="E53" s="74" t="s">
        <v>1090</v>
      </c>
      <c r="F53" s="75" t="s">
        <v>392</v>
      </c>
    </row>
    <row r="54" spans="1:6" ht="12.75">
      <c r="A54" s="82">
        <v>22.5</v>
      </c>
      <c r="B54" s="43">
        <v>15</v>
      </c>
      <c r="C54" s="82">
        <f t="shared" si="0"/>
        <v>7.5</v>
      </c>
      <c r="D54" s="83" t="s">
        <v>514</v>
      </c>
      <c r="E54" s="74" t="s">
        <v>391</v>
      </c>
      <c r="F54" s="75" t="s">
        <v>1097</v>
      </c>
    </row>
    <row r="55" spans="1:6" ht="12.75">
      <c r="A55" s="82">
        <v>20.77</v>
      </c>
      <c r="B55" s="43">
        <v>19.217</v>
      </c>
      <c r="C55" s="82">
        <f t="shared" si="0"/>
        <v>1.5530000000000008</v>
      </c>
      <c r="D55" s="83" t="s">
        <v>80</v>
      </c>
      <c r="E55" s="74" t="s">
        <v>1096</v>
      </c>
      <c r="F55" s="75" t="s">
        <v>1095</v>
      </c>
    </row>
    <row r="56" spans="1:6" ht="12.75">
      <c r="A56" s="82">
        <v>35.97</v>
      </c>
      <c r="B56" s="43">
        <v>16.976</v>
      </c>
      <c r="C56" s="82">
        <f t="shared" si="0"/>
        <v>18.994</v>
      </c>
      <c r="D56" s="83" t="s">
        <v>53</v>
      </c>
      <c r="E56" s="76" t="s">
        <v>1088</v>
      </c>
      <c r="F56" s="75" t="s">
        <v>185</v>
      </c>
    </row>
    <row r="57" spans="1:6" ht="12.75">
      <c r="A57" s="82">
        <v>23.27</v>
      </c>
      <c r="B57" s="43">
        <v>21.717</v>
      </c>
      <c r="C57" s="82">
        <f t="shared" si="0"/>
        <v>1.5530000000000008</v>
      </c>
      <c r="D57" s="83" t="s">
        <v>81</v>
      </c>
      <c r="E57" s="74" t="s">
        <v>1090</v>
      </c>
      <c r="F57" s="75" t="s">
        <v>1095</v>
      </c>
    </row>
    <row r="58" spans="1:6" ht="12.75">
      <c r="A58" s="82">
        <v>13.15</v>
      </c>
      <c r="B58" s="43">
        <v>11</v>
      </c>
      <c r="C58" s="82">
        <f t="shared" si="0"/>
        <v>2.1500000000000004</v>
      </c>
      <c r="D58" s="83" t="s">
        <v>223</v>
      </c>
      <c r="E58" s="74" t="s">
        <v>1090</v>
      </c>
      <c r="F58" s="75" t="s">
        <v>1086</v>
      </c>
    </row>
    <row r="59" spans="1:6" ht="12.75">
      <c r="A59" s="82">
        <v>90.38</v>
      </c>
      <c r="B59" s="43">
        <v>110.468</v>
      </c>
      <c r="C59" s="82">
        <f t="shared" si="0"/>
        <v>-20.088000000000008</v>
      </c>
      <c r="D59" s="83" t="s">
        <v>543</v>
      </c>
      <c r="E59" s="74" t="s">
        <v>1090</v>
      </c>
      <c r="F59" s="75" t="s">
        <v>208</v>
      </c>
    </row>
    <row r="60" spans="1:6" ht="12.75">
      <c r="A60" s="82">
        <v>57.12</v>
      </c>
      <c r="B60" s="43">
        <v>57.44</v>
      </c>
      <c r="C60" s="82">
        <f t="shared" si="0"/>
        <v>-0.3200000000000003</v>
      </c>
      <c r="D60" s="83" t="s">
        <v>538</v>
      </c>
      <c r="E60" s="74" t="s">
        <v>1088</v>
      </c>
      <c r="F60" s="75" t="s">
        <v>208</v>
      </c>
    </row>
    <row r="61" spans="1:6" ht="12.75">
      <c r="A61" s="82">
        <v>27.77</v>
      </c>
      <c r="B61" s="43">
        <v>14.792</v>
      </c>
      <c r="C61" s="82">
        <f t="shared" si="0"/>
        <v>12.978</v>
      </c>
      <c r="D61" s="83" t="s">
        <v>57</v>
      </c>
      <c r="E61" s="74" t="s">
        <v>391</v>
      </c>
      <c r="F61" s="75" t="s">
        <v>392</v>
      </c>
    </row>
    <row r="62" spans="1:6" ht="12.75">
      <c r="A62" s="82">
        <v>15</v>
      </c>
      <c r="B62" s="43">
        <v>15</v>
      </c>
      <c r="C62" s="82">
        <f t="shared" si="0"/>
        <v>0</v>
      </c>
      <c r="D62" s="83" t="s">
        <v>311</v>
      </c>
      <c r="E62" s="74" t="s">
        <v>380</v>
      </c>
      <c r="F62" s="75" t="s">
        <v>1086</v>
      </c>
    </row>
    <row r="63" spans="1:6" ht="12.75">
      <c r="A63" s="82">
        <v>4</v>
      </c>
      <c r="B63" s="43">
        <v>4</v>
      </c>
      <c r="C63" s="82">
        <f t="shared" si="0"/>
        <v>0</v>
      </c>
      <c r="D63" s="83" t="s">
        <v>243</v>
      </c>
      <c r="E63" s="74" t="s">
        <v>381</v>
      </c>
      <c r="F63" s="75" t="s">
        <v>392</v>
      </c>
    </row>
    <row r="64" spans="1:6" ht="12.75">
      <c r="A64" s="82">
        <v>10.29</v>
      </c>
      <c r="B64" s="82"/>
      <c r="C64" s="82">
        <f t="shared" si="0"/>
        <v>10.29</v>
      </c>
      <c r="D64" s="83" t="s">
        <v>124</v>
      </c>
      <c r="E64" s="74" t="s">
        <v>1201</v>
      </c>
      <c r="F64" s="75" t="s">
        <v>185</v>
      </c>
    </row>
    <row r="65" spans="1:6" ht="12.75">
      <c r="A65" s="82">
        <v>51</v>
      </c>
      <c r="B65" s="43">
        <v>26</v>
      </c>
      <c r="C65" s="82">
        <f t="shared" si="0"/>
        <v>25</v>
      </c>
      <c r="D65" s="83" t="s">
        <v>128</v>
      </c>
      <c r="E65" s="74" t="s">
        <v>1090</v>
      </c>
      <c r="F65" s="75" t="s">
        <v>1087</v>
      </c>
    </row>
    <row r="66" spans="1:6" ht="12.75">
      <c r="A66" s="82">
        <v>35</v>
      </c>
      <c r="B66" s="43">
        <v>17</v>
      </c>
      <c r="C66" s="82">
        <f t="shared" si="0"/>
        <v>18</v>
      </c>
      <c r="D66" s="83" t="s">
        <v>549</v>
      </c>
      <c r="E66" s="74" t="s">
        <v>1090</v>
      </c>
      <c r="F66" s="75" t="s">
        <v>208</v>
      </c>
    </row>
    <row r="67" spans="1:6" ht="12.75">
      <c r="A67" s="82">
        <v>25.33</v>
      </c>
      <c r="B67" s="43">
        <v>24.558</v>
      </c>
      <c r="C67" s="82">
        <f t="shared" si="0"/>
        <v>0.7719999999999985</v>
      </c>
      <c r="D67" s="83" t="s">
        <v>903</v>
      </c>
      <c r="E67" s="74" t="s">
        <v>379</v>
      </c>
      <c r="F67" s="75" t="s">
        <v>1087</v>
      </c>
    </row>
    <row r="68" spans="1:6" ht="12.75">
      <c r="A68" s="82">
        <v>7.5</v>
      </c>
      <c r="B68" s="43">
        <v>7.5</v>
      </c>
      <c r="C68" s="82">
        <f t="shared" si="0"/>
        <v>0</v>
      </c>
      <c r="D68" s="83" t="s">
        <v>249</v>
      </c>
      <c r="E68" s="74" t="s">
        <v>381</v>
      </c>
      <c r="F68" s="75" t="s">
        <v>1086</v>
      </c>
    </row>
    <row r="69" spans="1:6" ht="12.75">
      <c r="A69" s="82">
        <v>10</v>
      </c>
      <c r="B69" s="43">
        <v>10</v>
      </c>
      <c r="C69" s="82">
        <f t="shared" si="0"/>
        <v>0</v>
      </c>
      <c r="D69" s="83" t="s">
        <v>662</v>
      </c>
      <c r="E69" s="74" t="s">
        <v>380</v>
      </c>
      <c r="F69" s="75" t="s">
        <v>1086</v>
      </c>
    </row>
    <row r="70" spans="1:6" ht="12.75">
      <c r="A70" s="82">
        <v>5.5</v>
      </c>
      <c r="B70" s="43">
        <v>5</v>
      </c>
      <c r="C70" s="82">
        <f aca="true" t="shared" si="1" ref="C70:C116">A70-B70</f>
        <v>0.5</v>
      </c>
      <c r="D70" s="83" t="s">
        <v>727</v>
      </c>
      <c r="E70" s="74" t="s">
        <v>379</v>
      </c>
      <c r="F70" s="75" t="s">
        <v>1086</v>
      </c>
    </row>
    <row r="71" spans="1:6" ht="12.75">
      <c r="A71" s="82">
        <v>35.77</v>
      </c>
      <c r="B71" s="43">
        <v>25.877</v>
      </c>
      <c r="C71" s="82">
        <f t="shared" si="1"/>
        <v>9.893000000000004</v>
      </c>
      <c r="D71" s="83" t="s">
        <v>900</v>
      </c>
      <c r="E71" s="74" t="s">
        <v>1088</v>
      </c>
      <c r="F71" s="75" t="s">
        <v>208</v>
      </c>
    </row>
    <row r="72" spans="1:6" ht="12.75">
      <c r="A72" s="82">
        <v>10.61</v>
      </c>
      <c r="B72" s="43">
        <v>1.5</v>
      </c>
      <c r="C72" s="82">
        <f t="shared" si="1"/>
        <v>9.11</v>
      </c>
      <c r="D72" s="83" t="s">
        <v>496</v>
      </c>
      <c r="E72" s="74" t="s">
        <v>379</v>
      </c>
      <c r="F72" s="75" t="s">
        <v>392</v>
      </c>
    </row>
    <row r="73" spans="1:6" ht="12.75">
      <c r="A73" s="82">
        <v>2.5</v>
      </c>
      <c r="B73" s="43">
        <v>2.5</v>
      </c>
      <c r="C73" s="82">
        <f t="shared" si="1"/>
        <v>0</v>
      </c>
      <c r="D73" s="83" t="s">
        <v>396</v>
      </c>
      <c r="E73" s="74" t="s">
        <v>1096</v>
      </c>
      <c r="F73" s="75" t="s">
        <v>1097</v>
      </c>
    </row>
    <row r="74" spans="1:6" ht="12.75">
      <c r="A74" s="82">
        <v>178.6</v>
      </c>
      <c r="B74" s="43">
        <v>104.807</v>
      </c>
      <c r="C74" s="82">
        <f t="shared" si="1"/>
        <v>73.79299999999999</v>
      </c>
      <c r="D74" s="83" t="s">
        <v>25</v>
      </c>
      <c r="E74" s="74" t="s">
        <v>1088</v>
      </c>
      <c r="F74" s="75" t="s">
        <v>646</v>
      </c>
    </row>
    <row r="75" spans="1:6" ht="13.5" customHeight="1">
      <c r="A75" s="82">
        <v>35.29</v>
      </c>
      <c r="B75" s="43">
        <v>29.512</v>
      </c>
      <c r="C75" s="82">
        <f t="shared" si="1"/>
        <v>5.777999999999999</v>
      </c>
      <c r="D75" s="83" t="s">
        <v>826</v>
      </c>
      <c r="E75" s="74" t="s">
        <v>1090</v>
      </c>
      <c r="F75" s="75" t="s">
        <v>208</v>
      </c>
    </row>
    <row r="76" spans="1:6" ht="12.75">
      <c r="A76" s="82">
        <v>2.5</v>
      </c>
      <c r="B76" s="43">
        <v>3</v>
      </c>
      <c r="C76" s="82">
        <f t="shared" si="1"/>
        <v>-0.5</v>
      </c>
      <c r="D76" s="83" t="s">
        <v>111</v>
      </c>
      <c r="E76" s="74" t="s">
        <v>1088</v>
      </c>
      <c r="F76" s="75" t="s">
        <v>741</v>
      </c>
    </row>
    <row r="77" spans="1:6" ht="12.75">
      <c r="A77" s="82">
        <v>2</v>
      </c>
      <c r="B77" s="82"/>
      <c r="C77" s="82">
        <f t="shared" si="1"/>
        <v>2</v>
      </c>
      <c r="D77" s="83" t="s">
        <v>90</v>
      </c>
      <c r="E77" s="91"/>
      <c r="F77" s="89"/>
    </row>
    <row r="78" spans="1:6" ht="12.75">
      <c r="A78" s="82">
        <v>22.98</v>
      </c>
      <c r="B78" s="43">
        <v>24.071</v>
      </c>
      <c r="C78" s="82">
        <f t="shared" si="1"/>
        <v>-1.091000000000001</v>
      </c>
      <c r="D78" s="83" t="s">
        <v>125</v>
      </c>
      <c r="E78" s="74" t="s">
        <v>1088</v>
      </c>
      <c r="F78" s="75" t="s">
        <v>185</v>
      </c>
    </row>
    <row r="79" spans="1:6" ht="12.75">
      <c r="A79" s="82">
        <v>20.14</v>
      </c>
      <c r="B79" s="43">
        <v>17.256</v>
      </c>
      <c r="C79" s="82">
        <f t="shared" si="1"/>
        <v>2.8840000000000003</v>
      </c>
      <c r="D79" s="83" t="s">
        <v>827</v>
      </c>
      <c r="E79" s="74" t="s">
        <v>379</v>
      </c>
      <c r="F79" s="75" t="s">
        <v>208</v>
      </c>
    </row>
    <row r="80" spans="1:6" ht="12.75">
      <c r="A80" s="82">
        <v>5</v>
      </c>
      <c r="B80" s="43">
        <v>5</v>
      </c>
      <c r="C80" s="82">
        <f t="shared" si="1"/>
        <v>0</v>
      </c>
      <c r="D80" s="83" t="s">
        <v>610</v>
      </c>
      <c r="E80" s="74" t="s">
        <v>1090</v>
      </c>
      <c r="F80" s="75" t="s">
        <v>1095</v>
      </c>
    </row>
    <row r="81" spans="1:6" ht="12.75">
      <c r="A81" s="82">
        <v>5</v>
      </c>
      <c r="B81" s="82"/>
      <c r="C81" s="82">
        <f t="shared" si="1"/>
        <v>5</v>
      </c>
      <c r="D81" s="83" t="s">
        <v>951</v>
      </c>
      <c r="E81" s="90" t="s">
        <v>379</v>
      </c>
      <c r="F81" s="87" t="s">
        <v>392</v>
      </c>
    </row>
    <row r="82" spans="1:6" ht="12.75">
      <c r="A82" s="82">
        <v>50.17</v>
      </c>
      <c r="B82" s="43">
        <v>44.245</v>
      </c>
      <c r="C82" s="82">
        <f t="shared" si="1"/>
        <v>5.925000000000004</v>
      </c>
      <c r="D82" s="83" t="s">
        <v>843</v>
      </c>
      <c r="E82" s="74" t="s">
        <v>1088</v>
      </c>
      <c r="F82" s="75" t="s">
        <v>208</v>
      </c>
    </row>
    <row r="83" spans="1:6" ht="12.75">
      <c r="A83" s="82">
        <v>38.34</v>
      </c>
      <c r="B83" s="43">
        <v>17.297</v>
      </c>
      <c r="C83" s="82">
        <f t="shared" si="1"/>
        <v>21.043000000000003</v>
      </c>
      <c r="D83" s="83" t="s">
        <v>481</v>
      </c>
      <c r="E83" s="74" t="s">
        <v>1090</v>
      </c>
      <c r="F83" s="75" t="s">
        <v>208</v>
      </c>
    </row>
    <row r="84" spans="1:6" ht="12.75">
      <c r="A84" s="82">
        <v>25.33</v>
      </c>
      <c r="B84" s="43">
        <v>24.558</v>
      </c>
      <c r="C84" s="82">
        <f t="shared" si="1"/>
        <v>0.7719999999999985</v>
      </c>
      <c r="D84" s="83" t="s">
        <v>904</v>
      </c>
      <c r="E84" s="74" t="s">
        <v>380</v>
      </c>
      <c r="F84" s="75" t="s">
        <v>392</v>
      </c>
    </row>
    <row r="85" spans="1:6" ht="12.75">
      <c r="A85" s="82">
        <v>78.41</v>
      </c>
      <c r="B85" s="43">
        <v>71.839</v>
      </c>
      <c r="C85" s="82">
        <f t="shared" si="1"/>
        <v>6.570999999999998</v>
      </c>
      <c r="D85" s="83" t="s">
        <v>440</v>
      </c>
      <c r="E85" s="74" t="s">
        <v>1088</v>
      </c>
      <c r="F85" s="75" t="s">
        <v>1087</v>
      </c>
    </row>
    <row r="86" spans="1:6" ht="12.75">
      <c r="A86" s="82">
        <v>45.31</v>
      </c>
      <c r="B86" s="43">
        <v>28.61</v>
      </c>
      <c r="C86" s="82">
        <f t="shared" si="1"/>
        <v>16.700000000000003</v>
      </c>
      <c r="D86" s="83" t="s">
        <v>479</v>
      </c>
      <c r="E86" s="74" t="s">
        <v>1088</v>
      </c>
      <c r="F86" s="75" t="s">
        <v>208</v>
      </c>
    </row>
    <row r="87" spans="1:6" ht="12.75">
      <c r="A87" s="82">
        <v>5</v>
      </c>
      <c r="B87" s="82"/>
      <c r="C87" s="82">
        <f t="shared" si="1"/>
        <v>5</v>
      </c>
      <c r="D87" s="83" t="s">
        <v>504</v>
      </c>
      <c r="E87" s="74" t="s">
        <v>1088</v>
      </c>
      <c r="F87" s="88" t="s">
        <v>646</v>
      </c>
    </row>
    <row r="88" spans="1:6" ht="12.75">
      <c r="A88" s="82">
        <v>21.42</v>
      </c>
      <c r="B88" s="43">
        <v>23.11</v>
      </c>
      <c r="C88" s="82">
        <f t="shared" si="1"/>
        <v>-1.6899999999999977</v>
      </c>
      <c r="D88" s="83" t="s">
        <v>829</v>
      </c>
      <c r="E88" s="74" t="s">
        <v>379</v>
      </c>
      <c r="F88" s="75" t="s">
        <v>208</v>
      </c>
    </row>
    <row r="89" spans="1:6" ht="12.75">
      <c r="A89" s="82">
        <v>71.53</v>
      </c>
      <c r="B89" s="43">
        <v>6</v>
      </c>
      <c r="C89" s="82">
        <f t="shared" si="1"/>
        <v>65.53</v>
      </c>
      <c r="D89" s="83" t="s">
        <v>972</v>
      </c>
      <c r="E89" s="74" t="s">
        <v>1090</v>
      </c>
      <c r="F89" s="75" t="s">
        <v>741</v>
      </c>
    </row>
    <row r="90" spans="1:6" ht="12.75">
      <c r="A90" s="82">
        <v>69.67</v>
      </c>
      <c r="B90" s="43">
        <v>18.25</v>
      </c>
      <c r="C90" s="82">
        <f t="shared" si="1"/>
        <v>51.42</v>
      </c>
      <c r="D90" s="83" t="s">
        <v>494</v>
      </c>
      <c r="E90" s="74" t="s">
        <v>1088</v>
      </c>
      <c r="F90" s="75" t="s">
        <v>1087</v>
      </c>
    </row>
    <row r="91" spans="1:6" ht="12.75">
      <c r="A91" s="82">
        <v>27.08</v>
      </c>
      <c r="B91" s="43">
        <v>19.709</v>
      </c>
      <c r="C91" s="82">
        <f t="shared" si="1"/>
        <v>7.370999999999999</v>
      </c>
      <c r="D91" s="83" t="s">
        <v>486</v>
      </c>
      <c r="E91" s="74" t="s">
        <v>1088</v>
      </c>
      <c r="F91" s="75" t="s">
        <v>742</v>
      </c>
    </row>
    <row r="92" spans="1:6" ht="12.75">
      <c r="A92" s="82">
        <v>25.5</v>
      </c>
      <c r="B92" s="43">
        <v>7.5</v>
      </c>
      <c r="C92" s="82">
        <f t="shared" si="1"/>
        <v>18</v>
      </c>
      <c r="D92" s="83" t="s">
        <v>398</v>
      </c>
      <c r="E92" s="74" t="s">
        <v>381</v>
      </c>
      <c r="F92" s="75" t="s">
        <v>1097</v>
      </c>
    </row>
    <row r="93" spans="1:6" ht="12.75">
      <c r="A93" s="82">
        <v>18.4</v>
      </c>
      <c r="B93" s="82"/>
      <c r="C93" s="82">
        <f t="shared" si="1"/>
        <v>18.4</v>
      </c>
      <c r="D93" s="83" t="s">
        <v>50</v>
      </c>
      <c r="E93" s="74" t="s">
        <v>1088</v>
      </c>
      <c r="F93" s="75" t="s">
        <v>208</v>
      </c>
    </row>
    <row r="94" spans="1:6" ht="12.75">
      <c r="A94" s="82">
        <v>18.4</v>
      </c>
      <c r="B94" s="82"/>
      <c r="C94" s="82">
        <f t="shared" si="1"/>
        <v>18.4</v>
      </c>
      <c r="D94" s="83" t="s">
        <v>51</v>
      </c>
      <c r="E94" s="74" t="s">
        <v>1088</v>
      </c>
      <c r="F94" s="75" t="s">
        <v>208</v>
      </c>
    </row>
    <row r="95" spans="1:6" ht="12.75">
      <c r="A95" s="82">
        <v>12</v>
      </c>
      <c r="B95" s="43">
        <v>12</v>
      </c>
      <c r="C95" s="82">
        <f t="shared" si="1"/>
        <v>0</v>
      </c>
      <c r="D95" s="83" t="s">
        <v>320</v>
      </c>
      <c r="E95" s="74" t="s">
        <v>380</v>
      </c>
      <c r="F95" s="75" t="s">
        <v>1087</v>
      </c>
    </row>
    <row r="96" spans="1:6" ht="12.75">
      <c r="A96" s="82">
        <v>60</v>
      </c>
      <c r="B96" s="43">
        <v>12</v>
      </c>
      <c r="C96" s="82">
        <f t="shared" si="1"/>
        <v>48</v>
      </c>
      <c r="D96" s="83" t="s">
        <v>547</v>
      </c>
      <c r="E96" s="74" t="s">
        <v>1090</v>
      </c>
      <c r="F96" s="75" t="s">
        <v>185</v>
      </c>
    </row>
    <row r="97" spans="1:6" ht="12.75">
      <c r="A97" s="82">
        <v>86.13</v>
      </c>
      <c r="B97" s="43">
        <v>77.721</v>
      </c>
      <c r="C97" s="82">
        <f t="shared" si="1"/>
        <v>8.408999999999992</v>
      </c>
      <c r="D97" s="83" t="s">
        <v>117</v>
      </c>
      <c r="E97" s="74" t="s">
        <v>1088</v>
      </c>
      <c r="F97" s="75" t="s">
        <v>208</v>
      </c>
    </row>
    <row r="98" spans="1:6" ht="12.75">
      <c r="A98" s="82">
        <v>74.14</v>
      </c>
      <c r="B98" s="43">
        <v>50.478</v>
      </c>
      <c r="C98" s="82">
        <f t="shared" si="1"/>
        <v>23.662</v>
      </c>
      <c r="D98" s="83" t="s">
        <v>83</v>
      </c>
      <c r="E98" s="74" t="s">
        <v>1088</v>
      </c>
      <c r="F98" s="75" t="s">
        <v>185</v>
      </c>
    </row>
    <row r="99" spans="1:6" ht="12.75">
      <c r="A99" s="82">
        <v>1.67</v>
      </c>
      <c r="B99" s="43">
        <v>1.667</v>
      </c>
      <c r="C99" s="82">
        <f t="shared" si="1"/>
        <v>0.0029999999999998916</v>
      </c>
      <c r="D99" s="83" t="s">
        <v>502</v>
      </c>
      <c r="E99" s="74" t="s">
        <v>380</v>
      </c>
      <c r="F99" s="75" t="s">
        <v>208</v>
      </c>
    </row>
    <row r="100" spans="1:6" ht="12.75">
      <c r="A100" s="82">
        <v>15</v>
      </c>
      <c r="B100" s="43">
        <v>3</v>
      </c>
      <c r="C100" s="82">
        <f t="shared" si="1"/>
        <v>12</v>
      </c>
      <c r="D100" s="83" t="s">
        <v>541</v>
      </c>
      <c r="E100" s="74" t="s">
        <v>1088</v>
      </c>
      <c r="F100" s="75" t="s">
        <v>392</v>
      </c>
    </row>
    <row r="101" spans="1:6" ht="12.75">
      <c r="A101" s="82">
        <v>30.28</v>
      </c>
      <c r="B101" s="43">
        <v>32.684</v>
      </c>
      <c r="C101" s="82">
        <f t="shared" si="1"/>
        <v>-2.4039999999999964</v>
      </c>
      <c r="D101" s="83" t="s">
        <v>48</v>
      </c>
      <c r="E101" s="74" t="s">
        <v>1090</v>
      </c>
      <c r="F101" s="75" t="s">
        <v>185</v>
      </c>
    </row>
    <row r="102" spans="1:6" ht="12.75">
      <c r="A102" s="82">
        <v>61.21</v>
      </c>
      <c r="B102" s="43">
        <v>13</v>
      </c>
      <c r="C102" s="82">
        <f t="shared" si="1"/>
        <v>48.21</v>
      </c>
      <c r="D102" s="83" t="s">
        <v>490</v>
      </c>
      <c r="E102" s="74" t="s">
        <v>1090</v>
      </c>
      <c r="F102" s="75" t="s">
        <v>742</v>
      </c>
    </row>
    <row r="103" spans="1:6" ht="12.75">
      <c r="A103" s="82">
        <v>7.5</v>
      </c>
      <c r="B103" s="43">
        <v>1.5</v>
      </c>
      <c r="C103" s="82">
        <f t="shared" si="1"/>
        <v>6</v>
      </c>
      <c r="D103" s="83" t="s">
        <v>489</v>
      </c>
      <c r="E103" s="74" t="s">
        <v>1090</v>
      </c>
      <c r="F103" s="75" t="s">
        <v>742</v>
      </c>
    </row>
    <row r="104" spans="1:6" ht="12.75">
      <c r="A104" s="82">
        <v>5</v>
      </c>
      <c r="B104" s="82"/>
      <c r="C104" s="82">
        <f t="shared" si="1"/>
        <v>5</v>
      </c>
      <c r="D104" s="83" t="s">
        <v>304</v>
      </c>
      <c r="E104" s="90" t="s">
        <v>391</v>
      </c>
      <c r="F104" s="87" t="s">
        <v>1095</v>
      </c>
    </row>
    <row r="105" spans="1:6" ht="12.75">
      <c r="A105" s="82">
        <v>2.53</v>
      </c>
      <c r="B105" s="43">
        <v>1.25</v>
      </c>
      <c r="C105" s="82">
        <f t="shared" si="1"/>
        <v>1.2799999999999998</v>
      </c>
      <c r="D105" s="83" t="s">
        <v>286</v>
      </c>
      <c r="E105" s="74" t="s">
        <v>379</v>
      </c>
      <c r="F105" s="75" t="s">
        <v>1086</v>
      </c>
    </row>
    <row r="106" spans="1:6" ht="12.75">
      <c r="A106" s="82">
        <v>15</v>
      </c>
      <c r="B106" s="43">
        <v>3</v>
      </c>
      <c r="C106" s="82">
        <f t="shared" si="1"/>
        <v>12</v>
      </c>
      <c r="D106" s="83" t="s">
        <v>540</v>
      </c>
      <c r="E106" s="74" t="s">
        <v>687</v>
      </c>
      <c r="F106" s="75" t="s">
        <v>392</v>
      </c>
    </row>
    <row r="107" spans="1:6" ht="12.75">
      <c r="A107" s="82">
        <v>3</v>
      </c>
      <c r="B107" s="43">
        <v>3</v>
      </c>
      <c r="C107" s="82">
        <f t="shared" si="1"/>
        <v>0</v>
      </c>
      <c r="D107" s="83" t="s">
        <v>233</v>
      </c>
      <c r="E107" s="74" t="s">
        <v>379</v>
      </c>
      <c r="F107" s="75" t="s">
        <v>392</v>
      </c>
    </row>
    <row r="108" spans="1:6" ht="12.75">
      <c r="A108" s="82">
        <v>14.28</v>
      </c>
      <c r="B108" s="43">
        <v>15.407</v>
      </c>
      <c r="C108" s="82">
        <f t="shared" si="1"/>
        <v>-1.1270000000000007</v>
      </c>
      <c r="D108" s="83" t="s">
        <v>260</v>
      </c>
      <c r="E108" s="74" t="s">
        <v>1090</v>
      </c>
      <c r="F108" s="75" t="s">
        <v>185</v>
      </c>
    </row>
    <row r="109" spans="1:6" ht="12.75">
      <c r="A109" s="82">
        <v>3</v>
      </c>
      <c r="B109" s="43">
        <v>1</v>
      </c>
      <c r="C109" s="82">
        <f t="shared" si="1"/>
        <v>2</v>
      </c>
      <c r="D109" s="83" t="s">
        <v>771</v>
      </c>
      <c r="E109" s="74" t="s">
        <v>1096</v>
      </c>
      <c r="F109" s="75" t="s">
        <v>1097</v>
      </c>
    </row>
    <row r="110" spans="1:6" ht="12.75">
      <c r="A110" s="82">
        <v>8.6</v>
      </c>
      <c r="B110" s="82"/>
      <c r="C110" s="82">
        <f t="shared" si="1"/>
        <v>8.6</v>
      </c>
      <c r="D110" s="83" t="s">
        <v>511</v>
      </c>
      <c r="E110" s="78"/>
      <c r="F110" s="75" t="s">
        <v>208</v>
      </c>
    </row>
    <row r="111" spans="1:6" ht="12.75">
      <c r="A111" s="82">
        <v>3.84</v>
      </c>
      <c r="B111" s="82"/>
      <c r="C111" s="82">
        <f t="shared" si="1"/>
        <v>3.84</v>
      </c>
      <c r="D111" s="83" t="s">
        <v>522</v>
      </c>
      <c r="E111" s="91" t="s">
        <v>782</v>
      </c>
      <c r="F111" s="88" t="s">
        <v>781</v>
      </c>
    </row>
    <row r="112" spans="1:6" ht="12.75">
      <c r="A112" s="82">
        <v>2.5</v>
      </c>
      <c r="B112" s="43">
        <v>2.5</v>
      </c>
      <c r="C112" s="82">
        <f t="shared" si="1"/>
        <v>0</v>
      </c>
      <c r="D112" s="83" t="s">
        <v>313</v>
      </c>
      <c r="E112" s="74" t="s">
        <v>1096</v>
      </c>
      <c r="F112" s="75" t="s">
        <v>208</v>
      </c>
    </row>
    <row r="113" spans="1:6" ht="12.75">
      <c r="A113" s="82">
        <v>505.92</v>
      </c>
      <c r="B113" s="43">
        <v>40.14</v>
      </c>
      <c r="C113" s="82">
        <f t="shared" si="1"/>
        <v>465.78000000000003</v>
      </c>
      <c r="D113" s="83" t="s">
        <v>302</v>
      </c>
      <c r="E113" s="74" t="s">
        <v>1088</v>
      </c>
      <c r="F113" s="75" t="s">
        <v>392</v>
      </c>
    </row>
    <row r="114" spans="1:6" ht="12.75">
      <c r="A114" s="82">
        <v>74.02</v>
      </c>
      <c r="B114" s="43">
        <v>37.14</v>
      </c>
      <c r="C114" s="82">
        <f t="shared" si="1"/>
        <v>36.879999999999995</v>
      </c>
      <c r="D114" s="83" t="s">
        <v>497</v>
      </c>
      <c r="E114" s="74" t="s">
        <v>1090</v>
      </c>
      <c r="F114" s="75" t="s">
        <v>392</v>
      </c>
    </row>
    <row r="115" spans="1:6" ht="12.75">
      <c r="A115" s="82">
        <v>3</v>
      </c>
      <c r="B115" s="43">
        <v>1</v>
      </c>
      <c r="C115" s="82">
        <f t="shared" si="1"/>
        <v>2</v>
      </c>
      <c r="D115" s="83" t="s">
        <v>772</v>
      </c>
      <c r="E115" s="74" t="s">
        <v>183</v>
      </c>
      <c r="F115" s="75" t="s">
        <v>1097</v>
      </c>
    </row>
    <row r="116" spans="1:6" ht="12.75">
      <c r="A116" s="82">
        <v>5</v>
      </c>
      <c r="B116" s="82"/>
      <c r="C116" s="82">
        <f t="shared" si="1"/>
        <v>5</v>
      </c>
      <c r="D116" s="83" t="s">
        <v>794</v>
      </c>
      <c r="E116" s="74" t="s">
        <v>209</v>
      </c>
      <c r="F116" s="75"/>
    </row>
    <row r="117" spans="1:7" ht="12.75">
      <c r="A117" s="9">
        <f>SUM(A5:A116)</f>
        <v>3448.5200000000004</v>
      </c>
      <c r="B117" s="9">
        <f>SUM(B5:B116)</f>
        <v>1983.4759999999992</v>
      </c>
      <c r="C117" s="9"/>
      <c r="D117" s="9"/>
      <c r="E117" s="9"/>
      <c r="F117" s="9"/>
      <c r="G117" s="9"/>
    </row>
    <row r="118" spans="1:3" ht="12.75">
      <c r="A118" s="105"/>
      <c r="B118" s="105"/>
      <c r="C118" s="105"/>
    </row>
    <row r="119" spans="1:3" ht="12.75">
      <c r="A119" s="9"/>
      <c r="B119" s="9"/>
      <c r="C119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Matematikos ir informatikos</dc:creator>
  <cp:keywords/>
  <dc:description/>
  <cp:lastModifiedBy>Saulius</cp:lastModifiedBy>
  <cp:lastPrinted>2008-11-04T12:05:26Z</cp:lastPrinted>
  <dcterms:created xsi:type="dcterms:W3CDTF">2005-06-02T07:43:08Z</dcterms:created>
  <dcterms:modified xsi:type="dcterms:W3CDTF">2009-05-19T15:42:50Z</dcterms:modified>
  <cp:category/>
  <cp:version/>
  <cp:contentType/>
  <cp:contentStatus/>
</cp:coreProperties>
</file>